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Larry Swain\Dropbox\GHD\Initiatives\Expand Online, Self-Paced\"/>
    </mc:Choice>
  </mc:AlternateContent>
  <xr:revisionPtr revIDLastSave="0" documentId="13_ncr:1_{4365C73F-2951-4F66-A6A2-2464137AD4F3}" xr6:coauthVersionLast="47" xr6:coauthVersionMax="47" xr10:uidLastSave="{00000000-0000-0000-0000-000000000000}"/>
  <bookViews>
    <workbookView xWindow="57480" yWindow="-120" windowWidth="29040" windowHeight="15840" xr2:uid="{00000000-000D-0000-FFFF-FFFF00000000}"/>
  </bookViews>
  <sheets>
    <sheet name="CLEP" sheetId="1" r:id="rId1"/>
    <sheet name="CLEP Pivot" sheetId="2" r:id="rId2"/>
    <sheet name="Chart Attempts" sheetId="5" r:id="rId3"/>
  </sheets>
  <calcPr calcId="191029"/>
  <pivotCaches>
    <pivotCache cacheId="1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 i="1" l="1"/>
  <c r="Z4" i="1"/>
  <c r="Z6" i="1"/>
  <c r="AA6" i="1" s="1"/>
  <c r="Z7" i="1"/>
  <c r="Z8" i="1"/>
  <c r="Z9" i="1"/>
  <c r="Z10" i="1"/>
  <c r="AA10" i="1" s="1"/>
  <c r="Z11" i="1"/>
  <c r="AA11" i="1" s="1"/>
  <c r="Z12" i="1"/>
  <c r="Z13" i="1"/>
  <c r="Z14" i="1"/>
  <c r="Z15" i="1"/>
  <c r="AA15" i="1" s="1"/>
  <c r="Z16" i="1"/>
  <c r="Z17" i="1"/>
  <c r="Z18" i="1"/>
  <c r="Z19" i="1"/>
  <c r="AA19" i="1" s="1"/>
  <c r="Z20" i="1"/>
  <c r="Z21" i="1"/>
  <c r="Z22" i="1"/>
  <c r="AA22" i="1" s="1"/>
  <c r="Z23" i="1"/>
  <c r="Z24" i="1"/>
  <c r="Z25" i="1"/>
  <c r="Z26" i="1"/>
  <c r="Z27" i="1"/>
  <c r="AA27" i="1" s="1"/>
  <c r="Z28" i="1"/>
  <c r="Z29" i="1"/>
  <c r="Z30" i="1"/>
  <c r="AA30" i="1" s="1"/>
  <c r="Z31" i="1"/>
  <c r="Z32" i="1"/>
  <c r="Z33" i="1"/>
  <c r="Z34" i="1"/>
  <c r="Z35" i="1"/>
  <c r="Z36" i="1"/>
  <c r="Z37" i="1"/>
  <c r="Z38" i="1"/>
  <c r="Z39" i="1"/>
  <c r="AA12" i="1"/>
  <c r="AA18" i="1"/>
  <c r="AA33" i="1"/>
  <c r="AA34" i="1"/>
  <c r="AB5"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6" i="1"/>
  <c r="AB4" i="1"/>
  <c r="AA26"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5" i="1"/>
  <c r="Q5" i="1"/>
  <c r="Q4" i="1"/>
  <c r="M37" i="1"/>
  <c r="E5" i="1"/>
  <c r="I5" i="1"/>
  <c r="M5" i="1"/>
  <c r="AA21" i="1"/>
  <c r="AA36" i="1"/>
  <c r="AA32" i="1"/>
  <c r="AA31" i="1"/>
  <c r="AA28" i="1"/>
  <c r="AA24" i="1"/>
  <c r="AA23" i="1"/>
  <c r="AA14" i="1"/>
  <c r="AA9" i="1"/>
  <c r="AA8" i="1"/>
  <c r="M39" i="1"/>
  <c r="M38" i="1"/>
  <c r="M21" i="1"/>
  <c r="M20" i="1"/>
  <c r="M36" i="1"/>
  <c r="M35" i="1"/>
  <c r="M34" i="1"/>
  <c r="M33" i="1"/>
  <c r="M32" i="1"/>
  <c r="M31" i="1"/>
  <c r="M30" i="1"/>
  <c r="M29" i="1"/>
  <c r="M28" i="1"/>
  <c r="M27" i="1"/>
  <c r="M26" i="1"/>
  <c r="M25" i="1"/>
  <c r="M24" i="1"/>
  <c r="M23" i="1"/>
  <c r="M22" i="1"/>
  <c r="M19" i="1"/>
  <c r="M18" i="1"/>
  <c r="M17" i="1"/>
  <c r="M16" i="1"/>
  <c r="M15" i="1"/>
  <c r="M14" i="1"/>
  <c r="M13" i="1"/>
  <c r="M12" i="1"/>
  <c r="M11" i="1"/>
  <c r="M10" i="1"/>
  <c r="M9" i="1"/>
  <c r="M8" i="1"/>
  <c r="M7" i="1"/>
  <c r="M6" i="1"/>
  <c r="M4" i="1"/>
  <c r="I39" i="1"/>
  <c r="I38" i="1"/>
  <c r="I21" i="1"/>
  <c r="I20" i="1"/>
  <c r="I36" i="1"/>
  <c r="I35" i="1"/>
  <c r="I34" i="1"/>
  <c r="I33" i="1"/>
  <c r="I32" i="1"/>
  <c r="I31" i="1"/>
  <c r="I30" i="1"/>
  <c r="I29" i="1"/>
  <c r="I28" i="1"/>
  <c r="I27" i="1"/>
  <c r="I26" i="1"/>
  <c r="I25" i="1"/>
  <c r="I24" i="1"/>
  <c r="I23" i="1"/>
  <c r="I22" i="1"/>
  <c r="I19" i="1"/>
  <c r="I18" i="1"/>
  <c r="I17" i="1"/>
  <c r="I16" i="1"/>
  <c r="I15" i="1"/>
  <c r="I14" i="1"/>
  <c r="I13" i="1"/>
  <c r="I12" i="1"/>
  <c r="I11" i="1"/>
  <c r="I10" i="1"/>
  <c r="I9" i="1"/>
  <c r="I8" i="1"/>
  <c r="I7" i="1"/>
  <c r="I6" i="1"/>
  <c r="I4" i="1"/>
  <c r="E39" i="1"/>
  <c r="E38" i="1"/>
  <c r="E21" i="1"/>
  <c r="E20" i="1"/>
  <c r="E36" i="1"/>
  <c r="E35" i="1"/>
  <c r="E34" i="1"/>
  <c r="E33" i="1"/>
  <c r="E32" i="1"/>
  <c r="E31" i="1"/>
  <c r="E30" i="1"/>
  <c r="E29" i="1"/>
  <c r="E28" i="1"/>
  <c r="E27" i="1"/>
  <c r="E26" i="1"/>
  <c r="E25" i="1"/>
  <c r="E24" i="1"/>
  <c r="E23" i="1"/>
  <c r="E22" i="1"/>
  <c r="E19" i="1"/>
  <c r="E18" i="1"/>
  <c r="E17" i="1"/>
  <c r="E16" i="1"/>
  <c r="E15" i="1"/>
  <c r="E14" i="1"/>
  <c r="E13" i="1"/>
  <c r="E12" i="1"/>
  <c r="E11" i="1"/>
  <c r="E10" i="1"/>
  <c r="E9" i="1"/>
  <c r="E8" i="1"/>
  <c r="E7" i="1"/>
  <c r="E6" i="1"/>
  <c r="E4" i="1"/>
  <c r="AC37" i="1" l="1"/>
  <c r="AC12" i="1"/>
  <c r="AC29" i="1"/>
  <c r="AC10" i="1"/>
  <c r="AC14" i="1"/>
  <c r="AC18" i="1"/>
  <c r="AC28" i="1"/>
  <c r="AC32" i="1"/>
  <c r="AC36" i="1"/>
  <c r="AC23" i="1"/>
  <c r="AC7" i="1"/>
  <c r="AC25" i="1"/>
  <c r="AC20" i="1"/>
  <c r="AC13" i="1"/>
  <c r="AC30" i="1"/>
  <c r="AC21" i="1"/>
  <c r="AC4" i="1"/>
  <c r="AC38" i="1"/>
  <c r="AC22" i="1"/>
  <c r="AC24" i="1"/>
  <c r="AC39" i="1"/>
  <c r="AC11" i="1"/>
  <c r="AC15" i="1"/>
  <c r="AC33" i="1"/>
  <c r="AC19" i="1"/>
  <c r="AC31" i="1"/>
  <c r="AA20" i="1"/>
  <c r="AC8" i="1"/>
  <c r="AC16" i="1"/>
  <c r="AC26" i="1"/>
  <c r="AC34" i="1"/>
  <c r="AA7" i="1"/>
  <c r="AC9" i="1"/>
  <c r="AC17" i="1"/>
  <c r="AC27" i="1"/>
  <c r="AC35" i="1"/>
  <c r="AC6" i="1"/>
</calcChain>
</file>

<file path=xl/sharedStrings.xml><?xml version="1.0" encoding="utf-8"?>
<sst xmlns="http://schemas.openxmlformats.org/spreadsheetml/2006/main" count="283" uniqueCount="87">
  <si>
    <t>American Government</t>
  </si>
  <si>
    <t>American Literature</t>
  </si>
  <si>
    <t>Analyzing and Interpreting Literature</t>
  </si>
  <si>
    <t>Biology</t>
  </si>
  <si>
    <t>Calculus</t>
  </si>
  <si>
    <t>Chemistry</t>
  </si>
  <si>
    <t>College Algebra</t>
  </si>
  <si>
    <t>College Composition</t>
  </si>
  <si>
    <t>–</t>
  </si>
  <si>
    <t>College Composition Modular</t>
  </si>
  <si>
    <t>College Mathematics</t>
  </si>
  <si>
    <t>English Literature</t>
  </si>
  <si>
    <t>Financial Accounting</t>
  </si>
  <si>
    <t>Human Growth and Development</t>
  </si>
  <si>
    <t>Humanities</t>
  </si>
  <si>
    <t>Information Systems</t>
  </si>
  <si>
    <t>Introduction to Educational Psychology</t>
  </si>
  <si>
    <t>Introductory Business Law</t>
  </si>
  <si>
    <t>Introductory Psychology</t>
  </si>
  <si>
    <t>Introductory Sociology</t>
  </si>
  <si>
    <t>Precalculus</t>
  </si>
  <si>
    <t>Principles of Macroeconomics</t>
  </si>
  <si>
    <t>Principles of Management</t>
  </si>
  <si>
    <t>Principles of Marketing</t>
  </si>
  <si>
    <t>Principles of Microeconomics</t>
  </si>
  <si>
    <t>Social Sciences and History</t>
  </si>
  <si>
    <t>Western Civilization I: Ancient Near East to 1648</t>
  </si>
  <si>
    <t>Western Civilization II: 1648 to the Present</t>
  </si>
  <si>
    <t>2015-2016</t>
  </si>
  <si>
    <t>2016-2017</t>
  </si>
  <si>
    <t>2017-2018</t>
  </si>
  <si>
    <t>---</t>
  </si>
  <si>
    <t>French Language*</t>
  </si>
  <si>
    <t>German Language*</t>
  </si>
  <si>
    <t>*</t>
  </si>
  <si>
    <t>Spanish Language*</t>
  </si>
  <si>
    <t>TOTAL</t>
  </si>
  <si>
    <t>UTSA REQUIRES A SCORE OF 65</t>
  </si>
  <si>
    <t>UTSA REQUIRES A SCORE OF 58</t>
  </si>
  <si>
    <t>UTSA REQUIRES A SCORE OF 63</t>
  </si>
  <si>
    <t>UTSA REQUIRES A SCORE OF 43 (50 awards credit for 1014 &amp; 1024)</t>
  </si>
  <si>
    <t>CLEP Exam Subject</t>
  </si>
  <si>
    <t>Comments</t>
  </si>
  <si>
    <t>2015-2016 # of Exam Scores Sent</t>
  </si>
  <si>
    <t>2015-2016 Mean Score</t>
  </si>
  <si>
    <t>2015-2016 # of Scores 50 or Above</t>
  </si>
  <si>
    <t>2015-2016 % of Scores 50 or Above</t>
  </si>
  <si>
    <t>2016-2017 # of Exam Scores Sent</t>
  </si>
  <si>
    <t>2017-2018 # of Exam Scores Sent</t>
  </si>
  <si>
    <t>2016-2017 Mean Score</t>
  </si>
  <si>
    <t>2017-2018 Mean Score</t>
  </si>
  <si>
    <t>Total
# of Exam Scores Sent</t>
  </si>
  <si>
    <t>Total
# of Scores 50 or Above</t>
  </si>
  <si>
    <t>Total
% of Scores 50 or Above</t>
  </si>
  <si>
    <t>2016-2017 # of Scores 50 or Above</t>
  </si>
  <si>
    <t>2017-2018 # of Scores 50 or Above</t>
  </si>
  <si>
    <t>2016-2017 % of Scores 50 or Above</t>
  </si>
  <si>
    <t>2017-2018 % of Scores 50 or Above</t>
  </si>
  <si>
    <t>Row Labels</t>
  </si>
  <si>
    <t>Grand Total</t>
  </si>
  <si>
    <t>Sum of Total
# of Exam Scores Sent</t>
  </si>
  <si>
    <t>Sum of Total</t>
  </si>
  <si>
    <t># of Exam Scores Sent = number of scores sent at the time of testing (does not reflect students that send score transcripts later)</t>
  </si>
  <si>
    <t>*IS 1403 (UTSA Testing Services)</t>
  </si>
  <si>
    <t>**Total # of Exams**</t>
  </si>
  <si>
    <t>2020-2021</t>
  </si>
  <si>
    <t>2018-2019</t>
  </si>
  <si>
    <t>2019-2020</t>
  </si>
  <si>
    <t>History of United States I</t>
  </si>
  <si>
    <t>History of United States II</t>
  </si>
  <si>
    <t>Natural Sciences</t>
  </si>
  <si>
    <t>Spanish with Writing</t>
  </si>
  <si>
    <t>n/a</t>
  </si>
  <si>
    <t>2018-2019 # of Exam Scores Sent</t>
  </si>
  <si>
    <t>2018-2019 Mean Score</t>
  </si>
  <si>
    <t>2018-2019 # of Scores 50 or Above</t>
  </si>
  <si>
    <t>2018-2019 % of Scores 50 or Above</t>
  </si>
  <si>
    <t>2019-2020 # of Exam Scores Sent</t>
  </si>
  <si>
    <t>2019-2020 Mean Score</t>
  </si>
  <si>
    <t>2019-2020 # of Scores 50 or Above</t>
  </si>
  <si>
    <t>2019-2020 % of Scores 50 or Above</t>
  </si>
  <si>
    <t>2020-2021 # of Exam Scores Sent</t>
  </si>
  <si>
    <t>2020-2021 Mean Score</t>
  </si>
  <si>
    <t>2020-2021 # of Scores 50 or Above</t>
  </si>
  <si>
    <t>2020-2021 % of Scores 50 or Above</t>
  </si>
  <si>
    <t>Total
Mean Score (1st 3 years only)</t>
  </si>
  <si>
    <t>Pass rate is based on only those exams taken since Jan 2018 (the breakdown of students attempting vs. earning IS 1403 credit was not available for prior years). Data provided in 2018 indicated that 634-of-686 have passed over the years (92.4% pass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</si>
</sst>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rgb="FFFF0000"/>
      <name val="Calibri"/>
      <family val="2"/>
      <scheme val="minor"/>
    </font>
    <font>
      <b/>
      <sz val="11"/>
      <color rgb="FF00B050"/>
      <name val="Calibri"/>
      <family val="2"/>
      <scheme val="minor"/>
    </font>
    <font>
      <b/>
      <sz val="14"/>
      <color theme="0"/>
      <name val="Calibri"/>
      <family val="2"/>
      <scheme val="minor"/>
    </font>
    <font>
      <b/>
      <sz val="11"/>
      <color rgb="FF0070C0"/>
      <name val="Calibri"/>
      <family val="2"/>
      <scheme val="minor"/>
    </font>
    <font>
      <b/>
      <sz val="11"/>
      <color theme="1"/>
      <name val="Calibri"/>
      <family val="2"/>
      <scheme val="minor"/>
    </font>
    <font>
      <sz val="8"/>
      <name val="Calibri"/>
      <family val="2"/>
      <scheme val="minor"/>
    </font>
  </fonts>
  <fills count="9">
    <fill>
      <patternFill patternType="none"/>
    </fill>
    <fill>
      <patternFill patternType="gray125"/>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theme="3"/>
        <bgColor indexed="64"/>
      </patternFill>
    </fill>
    <fill>
      <patternFill patternType="solid">
        <fgColor theme="6"/>
        <bgColor indexed="64"/>
      </patternFill>
    </fill>
    <fill>
      <patternFill patternType="solid">
        <fgColor theme="7" tint="-0.249977111117893"/>
        <bgColor indexed="64"/>
      </patternFill>
    </fill>
    <fill>
      <patternFill patternType="solid">
        <fgColor rgb="FF7030A0"/>
        <bgColor indexed="64"/>
      </patternFill>
    </fill>
  </fills>
  <borders count="2">
    <border>
      <left/>
      <right/>
      <top/>
      <bottom/>
      <diagonal/>
    </border>
    <border>
      <left style="thin">
        <color theme="0"/>
      </left>
      <right style="thin">
        <color theme="0"/>
      </right>
      <top/>
      <bottom style="thin">
        <color theme="0"/>
      </bottom>
      <diagonal/>
    </border>
  </borders>
  <cellStyleXfs count="2">
    <xf numFmtId="0" fontId="0" fillId="0" borderId="0"/>
    <xf numFmtId="9" fontId="1" fillId="0" borderId="0" applyFont="0" applyFill="0" applyBorder="0" applyAlignment="0" applyProtection="0"/>
  </cellStyleXfs>
  <cellXfs count="38">
    <xf numFmtId="0" fontId="0" fillId="0" borderId="0" xfId="0"/>
    <xf numFmtId="0" fontId="0" fillId="0" borderId="0" xfId="0" applyAlignment="1">
      <alignment horizontal="center"/>
    </xf>
    <xf numFmtId="0" fontId="0" fillId="0" borderId="0" xfId="0" applyAlignment="1">
      <alignment wrapText="1"/>
    </xf>
    <xf numFmtId="0" fontId="0" fillId="0" borderId="0" xfId="0" quotePrefix="1" applyAlignment="1">
      <alignment horizontal="center"/>
    </xf>
    <xf numFmtId="10" fontId="0" fillId="0" borderId="0" xfId="1" applyNumberFormat="1" applyFont="1" applyAlignment="1">
      <alignment horizontal="center"/>
    </xf>
    <xf numFmtId="2" fontId="0" fillId="0" borderId="0" xfId="0" applyNumberFormat="1" applyAlignment="1">
      <alignment horizontal="center"/>
    </xf>
    <xf numFmtId="2" fontId="0" fillId="0" borderId="0" xfId="0" quotePrefix="1" applyNumberFormat="1" applyAlignment="1">
      <alignment horizontal="center"/>
    </xf>
    <xf numFmtId="0" fontId="2" fillId="0" borderId="0" xfId="0" applyFont="1"/>
    <xf numFmtId="0" fontId="3" fillId="0" borderId="0" xfId="0" applyFont="1"/>
    <xf numFmtId="0" fontId="0" fillId="2" borderId="0" xfId="0" applyFont="1" applyFill="1" applyAlignment="1">
      <alignment horizontal="center" vertical="top" wrapText="1"/>
    </xf>
    <xf numFmtId="0" fontId="0" fillId="2" borderId="0" xfId="0" applyFill="1" applyAlignment="1">
      <alignment horizontal="center" vertical="top" wrapText="1"/>
    </xf>
    <xf numFmtId="0" fontId="0" fillId="3" borderId="0" xfId="0" applyFill="1" applyAlignment="1">
      <alignment horizontal="center" vertical="top" wrapText="1"/>
    </xf>
    <xf numFmtId="0" fontId="0" fillId="4" borderId="0" xfId="0" applyFill="1" applyAlignment="1">
      <alignment horizontal="center" vertical="top" wrapText="1"/>
    </xf>
    <xf numFmtId="0" fontId="0" fillId="5" borderId="0" xfId="0" applyFill="1" applyAlignment="1">
      <alignment horizontal="center" vertical="top" wrapText="1"/>
    </xf>
    <xf numFmtId="0" fontId="0" fillId="0" borderId="0" xfId="0" pivotButton="1"/>
    <xf numFmtId="0" fontId="0" fillId="0" borderId="0" xfId="0" applyAlignment="1">
      <alignment horizontal="left"/>
    </xf>
    <xf numFmtId="0" fontId="0" fillId="0" borderId="0" xfId="0" applyNumberFormat="1"/>
    <xf numFmtId="0" fontId="0" fillId="0" borderId="0" xfId="0" applyBorder="1"/>
    <xf numFmtId="0" fontId="0" fillId="0" borderId="0" xfId="0" applyBorder="1"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6" fillId="0" borderId="0" xfId="0" quotePrefix="1" applyFont="1" applyAlignment="1">
      <alignment horizontal="center"/>
    </xf>
    <xf numFmtId="10" fontId="6" fillId="0" borderId="0" xfId="1" applyNumberFormat="1" applyFont="1" applyAlignment="1">
      <alignment horizontal="center"/>
    </xf>
    <xf numFmtId="0" fontId="0" fillId="6" borderId="0" xfId="0" applyFill="1" applyAlignment="1">
      <alignment horizontal="center" vertical="top" wrapText="1"/>
    </xf>
    <xf numFmtId="0" fontId="0" fillId="7" borderId="0" xfId="0" applyFill="1" applyAlignment="1">
      <alignment horizontal="center" vertical="top" wrapText="1"/>
    </xf>
    <xf numFmtId="0" fontId="0" fillId="8" borderId="0" xfId="0" applyFill="1" applyAlignment="1">
      <alignment horizontal="center" vertical="top" wrapText="1"/>
    </xf>
    <xf numFmtId="0" fontId="6" fillId="0" borderId="0" xfId="1" applyNumberFormat="1" applyFont="1" applyAlignment="1">
      <alignment horizontal="center"/>
    </xf>
    <xf numFmtId="0" fontId="0" fillId="0" borderId="0" xfId="1" applyNumberFormat="1" applyFont="1" applyAlignment="1">
      <alignment horizontal="center"/>
    </xf>
    <xf numFmtId="0" fontId="0" fillId="0" borderId="0" xfId="1" quotePrefix="1" applyNumberFormat="1" applyFont="1" applyAlignment="1">
      <alignment horizontal="center"/>
    </xf>
    <xf numFmtId="0" fontId="0" fillId="0" borderId="0" xfId="0" applyFont="1" applyAlignment="1">
      <alignment horizontal="center"/>
    </xf>
    <xf numFmtId="0" fontId="4" fillId="5" borderId="1" xfId="0" applyFont="1" applyFill="1" applyBorder="1" applyAlignment="1">
      <alignment horizontal="center"/>
    </xf>
    <xf numFmtId="0" fontId="4" fillId="2" borderId="1" xfId="0" applyFont="1" applyFill="1" applyBorder="1" applyAlignment="1">
      <alignment horizontal="center"/>
    </xf>
    <xf numFmtId="0" fontId="4" fillId="4" borderId="1" xfId="0" applyFont="1" applyFill="1" applyBorder="1" applyAlignment="1">
      <alignment horizontal="center"/>
    </xf>
    <xf numFmtId="0" fontId="4" fillId="3" borderId="1" xfId="0" applyFont="1" applyFill="1" applyBorder="1" applyAlignment="1">
      <alignment horizontal="center"/>
    </xf>
    <xf numFmtId="0" fontId="4" fillId="6" borderId="1" xfId="0" applyFont="1" applyFill="1" applyBorder="1" applyAlignment="1">
      <alignment horizontal="center"/>
    </xf>
    <xf numFmtId="0" fontId="4" fillId="7" borderId="1" xfId="0" applyFont="1" applyFill="1" applyBorder="1" applyAlignment="1">
      <alignment horizontal="center"/>
    </xf>
    <xf numFmtId="0" fontId="4" fillId="8" borderId="1" xfId="0" applyFont="1" applyFill="1" applyBorder="1" applyAlignment="1">
      <alignment horizontal="center"/>
    </xf>
  </cellXfs>
  <cellStyles count="2">
    <cellStyle name="Normal" xfId="0" builtinId="0"/>
    <cellStyle name="Percent" xfId="1" builtinId="5"/>
  </cellStyles>
  <dxfs count="29">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CLEP!$B$3</c:f>
              <c:strCache>
                <c:ptCount val="1"/>
                <c:pt idx="0">
                  <c:v>2015-2016 # of Exam Scores Sent</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9DB-4F3E-8168-9C8505DD83B6}"/>
              </c:ext>
            </c:extLst>
          </c:dPt>
          <c:cat>
            <c:strRef>
              <c:f>(CLEP!$A$5,CLEP!$A$20,CLEP!$A$26,CLEP!$A$30:$A$31)</c:f>
              <c:strCache>
                <c:ptCount val="5"/>
                <c:pt idx="0">
                  <c:v>*IS 1403 (UTSA Testing Services)</c:v>
                </c:pt>
                <c:pt idx="1">
                  <c:v>History of United States I</c:v>
                </c:pt>
                <c:pt idx="2">
                  <c:v>Introductory Business Law</c:v>
                </c:pt>
                <c:pt idx="3">
                  <c:v>Precalculus</c:v>
                </c:pt>
                <c:pt idx="4">
                  <c:v>Principles of Macroeconomics</c:v>
                </c:pt>
              </c:strCache>
            </c:strRef>
          </c:cat>
          <c:val>
            <c:numRef>
              <c:f>(CLEP!$B$5,CLEP!$B$20,CLEP!$B$27,CLEP!$B$30:$B$31)</c:f>
              <c:numCache>
                <c:formatCode>General</c:formatCode>
                <c:ptCount val="5"/>
                <c:pt idx="0">
                  <c:v>31</c:v>
                </c:pt>
                <c:pt idx="1">
                  <c:v>33</c:v>
                </c:pt>
                <c:pt idx="2">
                  <c:v>11</c:v>
                </c:pt>
                <c:pt idx="3">
                  <c:v>16</c:v>
                </c:pt>
                <c:pt idx="4">
                  <c:v>21</c:v>
                </c:pt>
              </c:numCache>
            </c:numRef>
          </c:val>
          <c:extLst>
            <c:ext xmlns:c16="http://schemas.microsoft.com/office/drawing/2014/chart" uri="{C3380CC4-5D6E-409C-BE32-E72D297353CC}">
              <c16:uniqueId val="{00000017-CF1B-47AF-8DEC-5D4A0AAFD851}"/>
            </c:ext>
          </c:extLst>
        </c:ser>
        <c:ser>
          <c:idx val="1"/>
          <c:order val="1"/>
          <c:tx>
            <c:strRef>
              <c:f>CLEP!$F$3</c:f>
              <c:strCache>
                <c:ptCount val="1"/>
                <c:pt idx="0">
                  <c:v>2016-2017 # of Exam Scores Sent</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3-09DB-4F3E-8168-9C8505DD83B6}"/>
              </c:ext>
            </c:extLst>
          </c:dPt>
          <c:cat>
            <c:strRef>
              <c:f>(CLEP!$A$5,CLEP!$A$20,CLEP!$A$26,CLEP!$A$30:$A$31)</c:f>
              <c:strCache>
                <c:ptCount val="5"/>
                <c:pt idx="0">
                  <c:v>*IS 1403 (UTSA Testing Services)</c:v>
                </c:pt>
                <c:pt idx="1">
                  <c:v>History of United States I</c:v>
                </c:pt>
                <c:pt idx="2">
                  <c:v>Introductory Business Law</c:v>
                </c:pt>
                <c:pt idx="3">
                  <c:v>Precalculus</c:v>
                </c:pt>
                <c:pt idx="4">
                  <c:v>Principles of Macroeconomics</c:v>
                </c:pt>
              </c:strCache>
            </c:strRef>
          </c:cat>
          <c:val>
            <c:numRef>
              <c:f>(CLEP!$F$5,CLEP!$F$20,CLEP!$F$27,CLEP!$F$30:$F$31)</c:f>
              <c:numCache>
                <c:formatCode>General</c:formatCode>
                <c:ptCount val="5"/>
                <c:pt idx="0">
                  <c:v>47</c:v>
                </c:pt>
                <c:pt idx="1">
                  <c:v>38</c:v>
                </c:pt>
                <c:pt idx="2">
                  <c:v>17</c:v>
                </c:pt>
                <c:pt idx="3">
                  <c:v>30</c:v>
                </c:pt>
                <c:pt idx="4">
                  <c:v>9</c:v>
                </c:pt>
              </c:numCache>
            </c:numRef>
          </c:val>
          <c:extLst>
            <c:ext xmlns:c16="http://schemas.microsoft.com/office/drawing/2014/chart" uri="{C3380CC4-5D6E-409C-BE32-E72D297353CC}">
              <c16:uniqueId val="{0000001A-CF1B-47AF-8DEC-5D4A0AAFD851}"/>
            </c:ext>
          </c:extLst>
        </c:ser>
        <c:ser>
          <c:idx val="2"/>
          <c:order val="2"/>
          <c:tx>
            <c:strRef>
              <c:f>CLEP!$J$3</c:f>
              <c:strCache>
                <c:ptCount val="1"/>
                <c:pt idx="0">
                  <c:v>2017-2018 # of Exam Scores Sent</c:v>
                </c:pt>
              </c:strCache>
            </c:strRef>
          </c:tx>
          <c:spPr>
            <a:solidFill>
              <a:schemeClr val="accent3"/>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5-09DB-4F3E-8168-9C8505DD83B6}"/>
              </c:ext>
            </c:extLst>
          </c:dPt>
          <c:cat>
            <c:strRef>
              <c:f>(CLEP!$A$5,CLEP!$A$20,CLEP!$A$26,CLEP!$A$30:$A$31)</c:f>
              <c:strCache>
                <c:ptCount val="5"/>
                <c:pt idx="0">
                  <c:v>*IS 1403 (UTSA Testing Services)</c:v>
                </c:pt>
                <c:pt idx="1">
                  <c:v>History of United States I</c:v>
                </c:pt>
                <c:pt idx="2">
                  <c:v>Introductory Business Law</c:v>
                </c:pt>
                <c:pt idx="3">
                  <c:v>Precalculus</c:v>
                </c:pt>
                <c:pt idx="4">
                  <c:v>Principles of Macroeconomics</c:v>
                </c:pt>
              </c:strCache>
            </c:strRef>
          </c:cat>
          <c:val>
            <c:numRef>
              <c:f>(CLEP!$J$5,CLEP!$J$20,CLEP!$J$27,CLEP!$J$30:$J$31)</c:f>
              <c:numCache>
                <c:formatCode>General</c:formatCode>
                <c:ptCount val="5"/>
                <c:pt idx="0">
                  <c:v>77</c:v>
                </c:pt>
                <c:pt idx="1">
                  <c:v>29</c:v>
                </c:pt>
                <c:pt idx="2">
                  <c:v>16</c:v>
                </c:pt>
                <c:pt idx="3">
                  <c:v>27</c:v>
                </c:pt>
                <c:pt idx="4">
                  <c:v>13</c:v>
                </c:pt>
              </c:numCache>
            </c:numRef>
          </c:val>
          <c:extLst>
            <c:ext xmlns:c16="http://schemas.microsoft.com/office/drawing/2014/chart" uri="{C3380CC4-5D6E-409C-BE32-E72D297353CC}">
              <c16:uniqueId val="{0000001B-CF1B-47AF-8DEC-5D4A0AAFD851}"/>
            </c:ext>
          </c:extLst>
        </c:ser>
        <c:dLbls>
          <c:showLegendKey val="0"/>
          <c:showVal val="0"/>
          <c:showCatName val="0"/>
          <c:showSerName val="0"/>
          <c:showPercent val="0"/>
          <c:showBubbleSize val="0"/>
        </c:dLbls>
        <c:gapWidth val="150"/>
        <c:axId val="801487032"/>
        <c:axId val="801488016"/>
      </c:barChart>
      <c:catAx>
        <c:axId val="80148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801488016"/>
        <c:crosses val="autoZero"/>
        <c:auto val="1"/>
        <c:lblAlgn val="ctr"/>
        <c:lblOffset val="100"/>
        <c:noMultiLvlLbl val="0"/>
      </c:catAx>
      <c:valAx>
        <c:axId val="801488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1487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19050</xdr:colOff>
      <xdr:row>3</xdr:row>
      <xdr:rowOff>0</xdr:rowOff>
    </xdr:from>
    <xdr:to>
      <xdr:col>18</xdr:col>
      <xdr:colOff>228600</xdr:colOff>
      <xdr:row>30</xdr:row>
      <xdr:rowOff>123825</xdr:rowOff>
    </xdr:to>
    <xdr:graphicFrame macro="">
      <xdr:nvGraphicFramePr>
        <xdr:cNvPr id="2" name="Chart 1">
          <a:extLst>
            <a:ext uri="{FF2B5EF4-FFF2-40B4-BE49-F238E27FC236}">
              <a16:creationId xmlns:a16="http://schemas.microsoft.com/office/drawing/2014/main" id="{FF9D762B-025D-4FB8-B5F4-CBAB21875B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t Keneson" refreshedDate="44494.730844444442" createdVersion="6" refreshedVersion="7" minRefreshableVersion="3" recordCount="36" xr:uid="{00000000-000A-0000-FFFF-FFFF08000000}">
  <cacheSource type="worksheet">
    <worksheetSource name="Table2"/>
  </cacheSource>
  <cacheFields count="30">
    <cacheField name="CLEP Exam Subject" numFmtId="0">
      <sharedItems count="41">
        <s v="**Total # of Exams**"/>
        <s v="*IS 1403 (UTSA Testing Services)"/>
        <s v="American Government"/>
        <s v="American Literature"/>
        <s v="Analyzing and Interpreting Literature"/>
        <s v="Biology"/>
        <s v="Calculus"/>
        <s v="Chemistry"/>
        <s v="College Algebra"/>
        <s v="College Composition"/>
        <s v="College Composition Modular"/>
        <s v="College Mathematics"/>
        <s v="English Literature"/>
        <s v="Financial Accounting"/>
        <s v="French Language*"/>
        <s v="German Language*"/>
        <s v="History of United States I"/>
        <s v="History of United States II"/>
        <s v="Human Growth and Development"/>
        <s v="Humanities"/>
        <s v="Information Systems"/>
        <s v="Introduction to Educational Psychology"/>
        <s v="Introductory Business Law"/>
        <s v="Introductory Psychology"/>
        <s v="Introductory Sociology"/>
        <s v="Natural Sciences"/>
        <s v="Precalculus"/>
        <s v="Principles of Macroeconomics"/>
        <s v="Principles of Management"/>
        <s v="Principles of Marketing"/>
        <s v="Principles of Microeconomics"/>
        <s v="Social Sciences and History"/>
        <s v="Spanish Language*"/>
        <s v="Spanish with Writing"/>
        <s v="Western Civilization I: Ancient Near East to 1648"/>
        <s v="Western Civilization II: 1648 to the Present"/>
        <s v="U.S. History I" u="1"/>
        <s v="U.S. History II" u="1"/>
        <s v="Total # of Exams" u="1"/>
        <s v="IS 1403 (UTSA Testing Services)" u="1"/>
        <s v="Introductory Sciences" u="1"/>
      </sharedItems>
    </cacheField>
    <cacheField name="2015-2016 # of Exam Scores Sent" numFmtId="0">
      <sharedItems containsMixedTypes="1" containsNumber="1" containsInteger="1" minValue="0" maxValue="1071"/>
    </cacheField>
    <cacheField name="2015-2016 Mean Score" numFmtId="0">
      <sharedItems containsMixedTypes="1" containsNumber="1" containsInteger="1" minValue="46" maxValue="67"/>
    </cacheField>
    <cacheField name="2015-2016 # of Scores 50 or Above" numFmtId="0">
      <sharedItems containsMixedTypes="1" containsNumber="1" containsInteger="1" minValue="0" maxValue="788"/>
    </cacheField>
    <cacheField name="2015-2016 % of Scores 50 or Above" numFmtId="0">
      <sharedItems containsMixedTypes="1" containsNumber="1" minValue="0.33333333333333331" maxValue="1" count="25">
        <n v="0.73576097105508875"/>
        <e v="#VALUE!"/>
        <n v="0.52941176470588236"/>
        <n v="0.6428571428571429"/>
        <n v="0.83333333333333337"/>
        <n v="0.45454545454545453"/>
        <n v="0.66666666666666663"/>
        <n v="0.33333333333333331"/>
        <n v="0.63636363636363635"/>
        <n v="1"/>
        <n v="0.97872340425531912"/>
        <n v="0.5"/>
        <n v="0.60606060606060608"/>
        <n v="0.74193548387096775"/>
        <n v="0.71551724137931039"/>
        <e v="#DIV/0!"/>
        <n v="0.3392857142857143"/>
        <n v="0.81818181818181823"/>
        <n v="0.89473684210526316"/>
        <n v="0.8125"/>
        <n v="0.67272727272727273"/>
        <n v="0.77011494252873558"/>
        <n v="0.4"/>
        <n v="0.88663967611336036"/>
        <s v="n/a"/>
      </sharedItems>
    </cacheField>
    <cacheField name="2016-2017 # of Exam Scores Sent" numFmtId="0">
      <sharedItems containsMixedTypes="1" containsNumber="1" containsInteger="1" minValue="0" maxValue="1041"/>
    </cacheField>
    <cacheField name="2016-2017 Mean Score" numFmtId="0">
      <sharedItems containsMixedTypes="1" containsNumber="1" containsInteger="1" minValue="43" maxValue="68"/>
    </cacheField>
    <cacheField name="2016-2017 # of Scores 50 or Above" numFmtId="0">
      <sharedItems containsMixedTypes="1" containsNumber="1" containsInteger="1" minValue="0" maxValue="752"/>
    </cacheField>
    <cacheField name="2016-2017 % of Scores 50 or Above" numFmtId="0">
      <sharedItems containsMixedTypes="1" containsNumber="1" minValue="0" maxValue="1" count="28">
        <n v="0.72238232468780017"/>
        <e v="#VALUE!"/>
        <n v="0.51851851851851849"/>
        <n v="1"/>
        <n v="0.83333333333333337"/>
        <n v="0.35"/>
        <n v="0.45"/>
        <n v="0.53846153846153844"/>
        <n v="0.5"/>
        <n v="0.9"/>
        <n v="0"/>
        <n v="0.8571428571428571"/>
        <n v="0.2"/>
        <n v="0.65789473684210531"/>
        <n v="0.70588235294117652"/>
        <n v="0.70895522388059706"/>
        <n v="0.65"/>
        <e v="#DIV/0!"/>
        <n v="0.47692307692307695"/>
        <n v="0.88235294117647056"/>
        <n v="0.8214285714285714"/>
        <n v="0.56666666666666665"/>
        <n v="0.44444444444444442"/>
        <n v="0.54716981132075471"/>
        <n v="0.73913043478260865"/>
        <n v="0.84518828451882844"/>
        <s v="n/a"/>
        <n v="0.33333333333333331"/>
      </sharedItems>
    </cacheField>
    <cacheField name="2017-2018 # of Exam Scores Sent" numFmtId="0">
      <sharedItems containsMixedTypes="1" containsNumber="1" containsInteger="1" minValue="0" maxValue="1031"/>
    </cacheField>
    <cacheField name="2017-2018 Mean Score" numFmtId="0">
      <sharedItems containsMixedTypes="1" containsNumber="1" containsInteger="1" minValue="36" maxValue="65"/>
    </cacheField>
    <cacheField name="2017-2018 # of Scores 50 or Above" numFmtId="0">
      <sharedItems containsMixedTypes="1" containsNumber="1" containsInteger="1" minValue="0" maxValue="742"/>
    </cacheField>
    <cacheField name="2017-2018 % of Scores 50 or Above" numFmtId="10">
      <sharedItems containsMixedTypes="1" containsNumber="1" minValue="0" maxValue="1" count="28">
        <n v="0.7196896217264791"/>
        <e v="#VALUE!"/>
        <n v="0.51724137931034486"/>
        <n v="0.2857142857142857"/>
        <n v="0.75"/>
        <n v="0.77272727272727271"/>
        <n v="0.41176470588235292"/>
        <n v="0.5"/>
        <n v="0.6470588235294118"/>
        <n v="0.33333333333333331"/>
        <n v="0.96078431372549022"/>
        <n v="0.88888888888888884"/>
        <n v="1"/>
        <n v="0"/>
        <n v="0.5714285714285714"/>
        <n v="0.68965517241379315"/>
        <n v="0.375"/>
        <n v="0.7155963302752294"/>
        <n v="0.625"/>
        <e v="#DIV/0!"/>
        <n v="0.46341463414634149"/>
        <n v="0.6875"/>
        <n v="0.8"/>
        <n v="0.55555555555555558"/>
        <n v="0.46153846153846156"/>
        <n v="0.6428571428571429"/>
        <n v="0.81481481481481477"/>
        <n v="0.82481751824817517"/>
      </sharedItems>
    </cacheField>
    <cacheField name="2018-2019 # of Exam Scores Sent" numFmtId="0">
      <sharedItems containsString="0" containsBlank="1" containsNumber="1" containsInteger="1" minValue="0" maxValue="925"/>
    </cacheField>
    <cacheField name="2018-2019 Mean Score" numFmtId="0">
      <sharedItems/>
    </cacheField>
    <cacheField name="2018-2019 # of Scores 50 or Above" numFmtId="0">
      <sharedItems containsString="0" containsBlank="1" containsNumber="1" containsInteger="1" minValue="0" maxValue="645"/>
    </cacheField>
    <cacheField name="2018-2019 % of Scores 50 or Above" numFmtId="10">
      <sharedItems containsMixedTypes="1" containsNumber="1" minValue="0.14285714285714285" maxValue="1"/>
    </cacheField>
    <cacheField name="2019-2020 # of Exam Scores Sent" numFmtId="0">
      <sharedItems containsString="0" containsBlank="1" containsNumber="1" containsInteger="1" minValue="0" maxValue="744"/>
    </cacheField>
    <cacheField name="2019-2020 Mean Score" numFmtId="0">
      <sharedItems/>
    </cacheField>
    <cacheField name="2019-2020 # of Scores 50 or Above" numFmtId="0">
      <sharedItems containsString="0" containsBlank="1" containsNumber="1" containsInteger="1" minValue="0" maxValue="548"/>
    </cacheField>
    <cacheField name="2019-2020 % of Scores 50 or Above" numFmtId="10">
      <sharedItems containsMixedTypes="1" containsNumber="1" minValue="0.25" maxValue="1"/>
    </cacheField>
    <cacheField name="2020-2021 # of Exam Scores Sent" numFmtId="0">
      <sharedItems containsString="0" containsBlank="1" containsNumber="1" containsInteger="1" minValue="0" maxValue="760"/>
    </cacheField>
    <cacheField name="2020-2021 Mean Score" numFmtId="0">
      <sharedItems/>
    </cacheField>
    <cacheField name="2020-2021 # of Scores 50 or Above" numFmtId="0">
      <sharedItems containsString="0" containsBlank="1" containsNumber="1" containsInteger="1" minValue="0" maxValue="574"/>
    </cacheField>
    <cacheField name="2020-2021 % of Scores 50 or Above" numFmtId="10">
      <sharedItems containsMixedTypes="1" containsNumber="1" minValue="0" maxValue="1"/>
    </cacheField>
    <cacheField name="Total_x000a_# of Exam Scores Sent" numFmtId="0">
      <sharedItems containsSemiMixedTypes="0" containsString="0" containsNumber="1" containsInteger="1" minValue="0" maxValue="5572"/>
    </cacheField>
    <cacheField name="Total_x000a_Mean Score (1st 3 years only)" numFmtId="0">
      <sharedItems containsBlank="1" containsMixedTypes="1" containsNumber="1" minValue="25.53142857142857" maxValue="46.385964912280699"/>
    </cacheField>
    <cacheField name="Total_x000a_# of Scores 50 or Above" numFmtId="0">
      <sharedItems containsMixedTypes="1" containsNumber="1" containsInteger="1" minValue="0" maxValue="4049"/>
    </cacheField>
    <cacheField name="Total_x000a_% of Scores 50 or Above" numFmtId="10">
      <sharedItems containsMixedTypes="1" containsNumber="1" minValue="0.15" maxValue="1"/>
    </cacheField>
    <cacheField name="Comment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x v="0"/>
    <n v="1071"/>
    <s v="---"/>
    <n v="788"/>
    <x v="0"/>
    <n v="1041"/>
    <s v="---"/>
    <n v="752"/>
    <x v="0"/>
    <n v="1031"/>
    <s v="---"/>
    <n v="742"/>
    <x v="0"/>
    <n v="925"/>
    <s v="---"/>
    <n v="645"/>
    <n v="0.69729729729729728"/>
    <n v="744"/>
    <s v="---"/>
    <n v="548"/>
    <n v="0.73655913978494625"/>
    <n v="760"/>
    <s v="---"/>
    <n v="574"/>
    <n v="0.75526315789473686"/>
    <n v="5572"/>
    <s v="---"/>
    <n v="4049"/>
    <n v="0.72666905958363248"/>
    <m/>
  </r>
  <r>
    <x v="1"/>
    <n v="31"/>
    <s v="---"/>
    <s v="---"/>
    <x v="1"/>
    <n v="47"/>
    <s v="---"/>
    <s v="---"/>
    <x v="1"/>
    <n v="77"/>
    <s v="---"/>
    <s v="---"/>
    <x v="1"/>
    <m/>
    <s v="---"/>
    <m/>
    <e v="#DIV/0!"/>
    <m/>
    <s v="---"/>
    <m/>
    <e v="#DIV/0!"/>
    <m/>
    <s v="---"/>
    <m/>
    <e v="#DIV/0!"/>
    <n v="155"/>
    <s v="---"/>
    <s v="---"/>
    <n v="0.92420000000000002"/>
    <s v="Pass rate is based on all data from testing (including those prior to FL15. 634-of-686 have passed per Testing"/>
  </r>
  <r>
    <x v="2"/>
    <n v="34"/>
    <n v="49"/>
    <n v="18"/>
    <x v="2"/>
    <n v="27"/>
    <n v="49"/>
    <n v="14"/>
    <x v="2"/>
    <n v="29"/>
    <n v="51"/>
    <n v="15"/>
    <x v="2"/>
    <n v="31"/>
    <s v="---"/>
    <n v="22"/>
    <n v="0.70967741935483875"/>
    <n v="22"/>
    <s v="---"/>
    <n v="16"/>
    <n v="0.72727272727272729"/>
    <n v="32"/>
    <s v="---"/>
    <n v="26"/>
    <n v="0.8125"/>
    <n v="175"/>
    <n v="25.53142857142857"/>
    <n v="111"/>
    <n v="0.63428571428571423"/>
    <m/>
  </r>
  <r>
    <x v="3"/>
    <n v="14"/>
    <n v="52"/>
    <n v="9"/>
    <x v="3"/>
    <n v="5"/>
    <n v="54"/>
    <n v="5"/>
    <x v="3"/>
    <n v="7"/>
    <n v="49"/>
    <n v="2"/>
    <x v="3"/>
    <n v="8"/>
    <s v="---"/>
    <n v="6"/>
    <n v="0.75"/>
    <n v="3"/>
    <s v="---"/>
    <n v="2"/>
    <n v="0.66666666666666663"/>
    <n v="1"/>
    <s v="---"/>
    <n v="1"/>
    <n v="1"/>
    <n v="38"/>
    <n v="35.289473684210527"/>
    <n v="25"/>
    <n v="0.65789473684210531"/>
    <s v="UTSA REQUIRES A SCORE OF 63"/>
  </r>
  <r>
    <x v="4"/>
    <n v="42"/>
    <n v="56"/>
    <n v="35"/>
    <x v="4"/>
    <n v="24"/>
    <n v="57"/>
    <n v="20"/>
    <x v="4"/>
    <n v="28"/>
    <n v="56"/>
    <n v="21"/>
    <x v="4"/>
    <n v="8"/>
    <s v="---"/>
    <n v="5"/>
    <n v="0.625"/>
    <n v="5"/>
    <s v="---"/>
    <n v="3"/>
    <n v="0.6"/>
    <n v="7"/>
    <s v="---"/>
    <n v="6"/>
    <n v="0.8571428571428571"/>
    <n v="114"/>
    <n v="46.385964912280699"/>
    <n v="90"/>
    <n v="0.78947368421052633"/>
    <s v="UTSA REQUIRES A SCORE OF 63"/>
  </r>
  <r>
    <x v="5"/>
    <n v="11"/>
    <n v="49"/>
    <n v="5"/>
    <x v="5"/>
    <n v="18"/>
    <n v="54"/>
    <n v="15"/>
    <x v="4"/>
    <n v="22"/>
    <n v="53"/>
    <n v="17"/>
    <x v="5"/>
    <n v="14"/>
    <s v="---"/>
    <n v="7"/>
    <n v="0.5"/>
    <n v="7"/>
    <s v="---"/>
    <n v="4"/>
    <n v="0.5714285714285714"/>
    <n v="15"/>
    <s v="---"/>
    <n v="11"/>
    <n v="0.73333333333333328"/>
    <n v="87"/>
    <n v="30.770114942528735"/>
    <n v="59"/>
    <n v="0.67816091954022983"/>
    <s v="UTSA REQUIRES A SCORE OF 65"/>
  </r>
  <r>
    <x v="6"/>
    <n v="21"/>
    <n v="54"/>
    <n v="14"/>
    <x v="6"/>
    <n v="20"/>
    <n v="45"/>
    <n v="7"/>
    <x v="5"/>
    <n v="17"/>
    <n v="45"/>
    <n v="7"/>
    <x v="6"/>
    <n v="26"/>
    <s v="---"/>
    <n v="13"/>
    <n v="0.5"/>
    <n v="9"/>
    <s v="---"/>
    <n v="3"/>
    <n v="0.33333333333333331"/>
    <n v="14"/>
    <s v="---"/>
    <n v="6"/>
    <n v="0.42857142857142855"/>
    <n v="107"/>
    <n v="26.158878504672899"/>
    <n v="50"/>
    <n v="0.46728971962616822"/>
    <m/>
  </r>
  <r>
    <x v="7"/>
    <n v="21"/>
    <n v="49"/>
    <n v="7"/>
    <x v="7"/>
    <n v="20"/>
    <n v="47"/>
    <n v="9"/>
    <x v="6"/>
    <n v="20"/>
    <n v="49"/>
    <n v="10"/>
    <x v="7"/>
    <n v="13"/>
    <s v="---"/>
    <n v="6"/>
    <n v="0.46153846153846156"/>
    <n v="16"/>
    <s v="---"/>
    <n v="9"/>
    <n v="0.5625"/>
    <n v="8"/>
    <s v="---"/>
    <n v="6"/>
    <n v="0.75"/>
    <n v="98"/>
    <n v="30.091836734693878"/>
    <n v="47"/>
    <n v="0.47959183673469385"/>
    <s v="UTSA REQUIRES A SCORE OF 58"/>
  </r>
  <r>
    <x v="8"/>
    <n v="55"/>
    <n v="53"/>
    <n v="35"/>
    <x v="8"/>
    <n v="39"/>
    <n v="51"/>
    <n v="21"/>
    <x v="7"/>
    <n v="34"/>
    <n v="52"/>
    <n v="22"/>
    <x v="8"/>
    <n v="44"/>
    <s v="---"/>
    <n v="26"/>
    <n v="0.59090909090909094"/>
    <n v="20"/>
    <s v="---"/>
    <n v="16"/>
    <n v="0.8"/>
    <n v="12"/>
    <s v="---"/>
    <n v="8"/>
    <n v="0.66666666666666663"/>
    <n v="204"/>
    <n v="32.705882352941174"/>
    <n v="128"/>
    <n v="0.62745098039215685"/>
    <m/>
  </r>
  <r>
    <x v="9"/>
    <n v="4"/>
    <s v="–"/>
    <n v="4"/>
    <x v="9"/>
    <n v="2"/>
    <s v="–"/>
    <n v="1"/>
    <x v="8"/>
    <n v="3"/>
    <s v="–"/>
    <n v="1"/>
    <x v="9"/>
    <n v="1"/>
    <s v="---"/>
    <n v="1"/>
    <n v="1"/>
    <n v="4"/>
    <s v="---"/>
    <n v="3"/>
    <n v="0.75"/>
    <n v="3"/>
    <s v="---"/>
    <n v="3"/>
    <n v="1"/>
    <n v="17"/>
    <s v="---"/>
    <n v="13"/>
    <n v="0.76470588235294112"/>
    <m/>
  </r>
  <r>
    <x v="10"/>
    <n v="94"/>
    <n v="61"/>
    <n v="92"/>
    <x v="10"/>
    <n v="90"/>
    <n v="63"/>
    <n v="90"/>
    <x v="3"/>
    <n v="102"/>
    <n v="60"/>
    <n v="98"/>
    <x v="10"/>
    <n v="58"/>
    <s v="---"/>
    <n v="57"/>
    <n v="0.98275862068965514"/>
    <n v="79"/>
    <s v="---"/>
    <n v="78"/>
    <n v="0.98734177215189878"/>
    <n v="45"/>
    <s v="---"/>
    <n v="44"/>
    <n v="0.97777777777777775"/>
    <n v="468"/>
    <n v="37.444444444444443"/>
    <n v="459"/>
    <n v="0.98076923076923073"/>
    <m/>
  </r>
  <r>
    <x v="11"/>
    <n v="5"/>
    <n v="63"/>
    <n v="5"/>
    <x v="9"/>
    <n v="10"/>
    <n v="59"/>
    <n v="9"/>
    <x v="9"/>
    <n v="9"/>
    <n v="60"/>
    <n v="8"/>
    <x v="11"/>
    <n v="9"/>
    <s v="---"/>
    <n v="8"/>
    <n v="0.88888888888888884"/>
    <n v="1"/>
    <s v="---"/>
    <n v="1"/>
    <n v="1"/>
    <n v="8"/>
    <s v="---"/>
    <n v="8"/>
    <n v="1"/>
    <n v="42"/>
    <n v="34.404761904761905"/>
    <n v="39"/>
    <n v="0.9285714285714286"/>
    <m/>
  </r>
  <r>
    <x v="12"/>
    <n v="8"/>
    <n v="52"/>
    <n v="4"/>
    <x v="11"/>
    <n v="6"/>
    <n v="58"/>
    <n v="5"/>
    <x v="4"/>
    <n v="3"/>
    <s v="–"/>
    <n v="3"/>
    <x v="12"/>
    <n v="3"/>
    <s v="---"/>
    <n v="3"/>
    <n v="1"/>
    <n v="2"/>
    <s v="---"/>
    <n v="2"/>
    <n v="1"/>
    <n v="2"/>
    <s v="---"/>
    <n v="2"/>
    <n v="1"/>
    <n v="24"/>
    <s v="---"/>
    <n v="19"/>
    <n v="0.79166666666666663"/>
    <s v="UTSA REQUIRES A SCORE OF 63"/>
  </r>
  <r>
    <x v="13"/>
    <n v="1"/>
    <s v="–"/>
    <n v="1"/>
    <x v="9"/>
    <n v="2"/>
    <s v="–"/>
    <n v="0"/>
    <x v="10"/>
    <n v="5"/>
    <n v="36"/>
    <n v="0"/>
    <x v="13"/>
    <n v="7"/>
    <s v="---"/>
    <n v="1"/>
    <n v="0.14285714285714285"/>
    <n v="4"/>
    <s v="---"/>
    <n v="1"/>
    <n v="0.25"/>
    <n v="1"/>
    <s v="---"/>
    <n v="0"/>
    <n v="0"/>
    <n v="20"/>
    <s v="---"/>
    <n v="3"/>
    <n v="0.15"/>
    <m/>
  </r>
  <r>
    <x v="14"/>
    <n v="14"/>
    <n v="59"/>
    <n v="9"/>
    <x v="3"/>
    <n v="7"/>
    <n v="68"/>
    <n v="6"/>
    <x v="11"/>
    <n v="7"/>
    <n v="56"/>
    <n v="4"/>
    <x v="14"/>
    <n v="8"/>
    <s v="---"/>
    <n v="6"/>
    <n v="0.75"/>
    <n v="8"/>
    <s v="---"/>
    <n v="5"/>
    <n v="0.625"/>
    <n v="10"/>
    <s v="---"/>
    <n v="6"/>
    <n v="0.6"/>
    <n v="54"/>
    <n v="31.37037037037037"/>
    <n v="36"/>
    <n v="0.66666666666666663"/>
    <s v="UTSA REQUIRES A SCORE OF 43 (50 awards credit for 1014 &amp; 1024)"/>
  </r>
  <r>
    <x v="15"/>
    <n v="6"/>
    <n v="62"/>
    <n v="5"/>
    <x v="4"/>
    <n v="5"/>
    <n v="43"/>
    <n v="1"/>
    <x v="12"/>
    <n v="7"/>
    <n v="58"/>
    <n v="4"/>
    <x v="14"/>
    <n v="9"/>
    <s v="---"/>
    <n v="7"/>
    <n v="0.77777777777777779"/>
    <n v="6"/>
    <s v="---"/>
    <n v="3"/>
    <n v="0.5"/>
    <n v="5"/>
    <s v="---"/>
    <n v="5"/>
    <n v="1"/>
    <n v="38"/>
    <n v="26.131578947368421"/>
    <n v="25"/>
    <n v="0.65789473684210531"/>
    <s v="UTSA REQUIRES A SCORE OF 43 (50 awards credit for 1014 &amp; 1024)"/>
  </r>
  <r>
    <x v="16"/>
    <n v="33"/>
    <n v="54"/>
    <n v="20"/>
    <x v="12"/>
    <n v="38"/>
    <n v="55"/>
    <n v="25"/>
    <x v="13"/>
    <n v="29"/>
    <n v="54"/>
    <n v="20"/>
    <x v="15"/>
    <n v="33"/>
    <s v="---"/>
    <n v="21"/>
    <n v="0.63636363636363635"/>
    <n v="22"/>
    <s v="---"/>
    <n v="19"/>
    <n v="0.86363636363636365"/>
    <n v="34"/>
    <s v="---"/>
    <n v="31"/>
    <n v="0.91176470588235292"/>
    <n v="189"/>
    <n v="28.772486772486772"/>
    <n v="136"/>
    <n v="0.71957671957671954"/>
    <m/>
  </r>
  <r>
    <x v="17"/>
    <n v="31"/>
    <n v="55"/>
    <n v="23"/>
    <x v="13"/>
    <n v="34"/>
    <n v="53"/>
    <n v="24"/>
    <x v="14"/>
    <n v="24"/>
    <n v="48"/>
    <n v="9"/>
    <x v="16"/>
    <n v="27"/>
    <s v="---"/>
    <n v="13"/>
    <n v="0.48148148148148145"/>
    <n v="26"/>
    <s v="---"/>
    <n v="13"/>
    <n v="0.5"/>
    <n v="31"/>
    <s v="---"/>
    <n v="25"/>
    <n v="0.80645161290322576"/>
    <n v="173"/>
    <n v="26.930635838150287"/>
    <n v="107"/>
    <n v="0.61849710982658956"/>
    <m/>
  </r>
  <r>
    <x v="18"/>
    <n v="116"/>
    <n v="52"/>
    <n v="83"/>
    <x v="14"/>
    <n v="134"/>
    <n v="52"/>
    <n v="95"/>
    <x v="15"/>
    <n v="109"/>
    <n v="52"/>
    <n v="78"/>
    <x v="17"/>
    <n v="92"/>
    <s v="---"/>
    <n v="54"/>
    <n v="0.58695652173913049"/>
    <n v="81"/>
    <s v="---"/>
    <n v="48"/>
    <n v="0.59259259259259256"/>
    <n v="77"/>
    <s v="---"/>
    <n v="40"/>
    <n v="0.51948051948051943"/>
    <n v="609"/>
    <n v="30.653530377668307"/>
    <n v="398"/>
    <n v="0.65353037766830868"/>
    <m/>
  </r>
  <r>
    <x v="19"/>
    <n v="4"/>
    <s v="–"/>
    <n v="2"/>
    <x v="11"/>
    <n v="7"/>
    <n v="53"/>
    <n v="6"/>
    <x v="11"/>
    <n v="16"/>
    <n v="51"/>
    <n v="10"/>
    <x v="18"/>
    <n v="20"/>
    <s v="---"/>
    <n v="11"/>
    <n v="0.55000000000000004"/>
    <n v="22"/>
    <s v="---"/>
    <n v="10"/>
    <n v="0.45454545454545453"/>
    <n v="16"/>
    <s v="---"/>
    <n v="13"/>
    <n v="0.8125"/>
    <n v="85"/>
    <e v="#VALUE!"/>
    <n v="52"/>
    <n v="0.61176470588235299"/>
    <m/>
  </r>
  <r>
    <x v="20"/>
    <n v="30"/>
    <n v="53"/>
    <n v="20"/>
    <x v="6"/>
    <n v="20"/>
    <n v="52"/>
    <n v="13"/>
    <x v="16"/>
    <n v="16"/>
    <n v="56"/>
    <n v="12"/>
    <x v="4"/>
    <n v="19"/>
    <s v="---"/>
    <n v="12"/>
    <n v="0.63157894736842102"/>
    <n v="16"/>
    <s v="---"/>
    <n v="12"/>
    <n v="0.75"/>
    <n v="27"/>
    <s v="---"/>
    <n v="18"/>
    <n v="0.66666666666666663"/>
    <n v="128"/>
    <n v="27.546875"/>
    <n v="87"/>
    <n v="0.6796875"/>
    <m/>
  </r>
  <r>
    <x v="21"/>
    <n v="0"/>
    <s v="–"/>
    <n v="0"/>
    <x v="15"/>
    <n v="0"/>
    <s v="–"/>
    <n v="0"/>
    <x v="17"/>
    <n v="0"/>
    <s v="–"/>
    <n v="0"/>
    <x v="19"/>
    <n v="0"/>
    <s v="---"/>
    <n v="0"/>
    <e v="#DIV/0!"/>
    <n v="0"/>
    <s v="---"/>
    <n v="0"/>
    <e v="#DIV/0!"/>
    <n v="0"/>
    <s v="---"/>
    <n v="0"/>
    <e v="#DIV/0!"/>
    <n v="0"/>
    <s v="---"/>
    <n v="0"/>
    <e v="#DIV/0!"/>
    <m/>
  </r>
  <r>
    <x v="22"/>
    <n v="56"/>
    <n v="46"/>
    <n v="19"/>
    <x v="16"/>
    <n v="65"/>
    <n v="49"/>
    <n v="31"/>
    <x v="18"/>
    <n v="41"/>
    <n v="49"/>
    <n v="19"/>
    <x v="20"/>
    <n v="24"/>
    <s v="---"/>
    <n v="11"/>
    <n v="0.45833333333333331"/>
    <n v="18"/>
    <s v="---"/>
    <n v="6"/>
    <n v="0.33333333333333331"/>
    <n v="8"/>
    <s v="---"/>
    <n v="2"/>
    <n v="0.25"/>
    <n v="212"/>
    <n v="36.650943396226417"/>
    <n v="88"/>
    <n v="0.41509433962264153"/>
    <m/>
  </r>
  <r>
    <x v="23"/>
    <n v="11"/>
    <n v="60"/>
    <n v="9"/>
    <x v="17"/>
    <n v="17"/>
    <n v="56"/>
    <n v="15"/>
    <x v="19"/>
    <n v="16"/>
    <n v="52"/>
    <n v="11"/>
    <x v="21"/>
    <n v="25"/>
    <s v="---"/>
    <n v="14"/>
    <n v="0.56000000000000005"/>
    <n v="8"/>
    <s v="---"/>
    <n v="5"/>
    <n v="0.625"/>
    <n v="13"/>
    <s v="---"/>
    <n v="7"/>
    <n v="0.53846153846153844"/>
    <n v="90"/>
    <n v="27.155555555555555"/>
    <n v="61"/>
    <n v="0.67777777777777781"/>
    <m/>
  </r>
  <r>
    <x v="24"/>
    <n v="19"/>
    <n v="54"/>
    <n v="17"/>
    <x v="18"/>
    <n v="28"/>
    <n v="52"/>
    <n v="23"/>
    <x v="20"/>
    <n v="25"/>
    <n v="53"/>
    <n v="20"/>
    <x v="22"/>
    <n v="28"/>
    <s v="---"/>
    <n v="19"/>
    <n v="0.6785714285714286"/>
    <n v="17"/>
    <s v="---"/>
    <n v="14"/>
    <n v="0.82352941176470584"/>
    <n v="19"/>
    <s v="---"/>
    <n v="16"/>
    <n v="0.84210526315789469"/>
    <n v="136"/>
    <n v="27.992647058823529"/>
    <n v="109"/>
    <n v="0.80147058823529416"/>
    <m/>
  </r>
  <r>
    <x v="25"/>
    <n v="2"/>
    <s v="–"/>
    <n v="2"/>
    <x v="9"/>
    <n v="4"/>
    <s v="–"/>
    <n v="4"/>
    <x v="3"/>
    <n v="3"/>
    <s v="–"/>
    <n v="3"/>
    <x v="12"/>
    <n v="4"/>
    <s v="---"/>
    <n v="2"/>
    <n v="0.5"/>
    <n v="1"/>
    <s v="---"/>
    <n v="1"/>
    <n v="1"/>
    <n v="1"/>
    <s v="---"/>
    <n v="1"/>
    <n v="1"/>
    <n v="15"/>
    <s v="---"/>
    <n v="13"/>
    <n v="0.8666666666666667"/>
    <s v="UTSA REQUIRES A SCORE OF 65"/>
  </r>
  <r>
    <x v="26"/>
    <n v="16"/>
    <n v="54"/>
    <n v="13"/>
    <x v="19"/>
    <n v="30"/>
    <n v="54"/>
    <n v="17"/>
    <x v="21"/>
    <n v="27"/>
    <n v="52"/>
    <n v="15"/>
    <x v="23"/>
    <n v="14"/>
    <s v="---"/>
    <n v="7"/>
    <n v="0.5"/>
    <n v="10"/>
    <s v="---"/>
    <n v="7"/>
    <n v="0.7"/>
    <n v="13"/>
    <s v="---"/>
    <n v="6"/>
    <n v="0.46153846153846156"/>
    <n v="110"/>
    <n v="35.345454545454544"/>
    <n v="65"/>
    <n v="0.59090909090909094"/>
    <m/>
  </r>
  <r>
    <x v="27"/>
    <n v="21"/>
    <n v="46"/>
    <n v="7"/>
    <x v="7"/>
    <n v="9"/>
    <n v="46"/>
    <n v="4"/>
    <x v="22"/>
    <n v="13"/>
    <n v="51"/>
    <n v="6"/>
    <x v="24"/>
    <n v="8"/>
    <s v="---"/>
    <n v="5"/>
    <n v="0.625"/>
    <n v="8"/>
    <s v="---"/>
    <n v="6"/>
    <n v="0.75"/>
    <n v="14"/>
    <s v="---"/>
    <n v="13"/>
    <n v="0.9285714285714286"/>
    <n v="73"/>
    <n v="27.986301369863014"/>
    <n v="41"/>
    <n v="0.56164383561643838"/>
    <m/>
  </r>
  <r>
    <x v="28"/>
    <n v="55"/>
    <n v="53"/>
    <n v="37"/>
    <x v="20"/>
    <n v="53"/>
    <n v="51"/>
    <n v="29"/>
    <x v="23"/>
    <n v="70"/>
    <n v="52"/>
    <n v="45"/>
    <x v="25"/>
    <n v="45"/>
    <s v="---"/>
    <n v="22"/>
    <n v="0.48888888888888887"/>
    <n v="50"/>
    <s v="---"/>
    <n v="26"/>
    <n v="0.52"/>
    <n v="52"/>
    <s v="---"/>
    <n v="31"/>
    <n v="0.59615384615384615"/>
    <n v="325"/>
    <n v="28.486153846153847"/>
    <n v="190"/>
    <n v="0.58461538461538465"/>
    <m/>
  </r>
  <r>
    <x v="29"/>
    <n v="87"/>
    <n v="57"/>
    <n v="67"/>
    <x v="21"/>
    <n v="69"/>
    <n v="56"/>
    <n v="51"/>
    <x v="24"/>
    <n v="54"/>
    <n v="57"/>
    <n v="44"/>
    <x v="26"/>
    <n v="57"/>
    <s v="---"/>
    <n v="43"/>
    <n v="0.75438596491228072"/>
    <n v="45"/>
    <s v="---"/>
    <n v="32"/>
    <n v="0.71111111111111114"/>
    <n v="51"/>
    <s v="---"/>
    <n v="31"/>
    <n v="0.60784313725490191"/>
    <n v="363"/>
    <n v="32.785123966942152"/>
    <n v="268"/>
    <n v="0.73829201101928377"/>
    <m/>
  </r>
  <r>
    <x v="30"/>
    <n v="10"/>
    <n v="46"/>
    <n v="4"/>
    <x v="22"/>
    <n v="10"/>
    <n v="53"/>
    <n v="5"/>
    <x v="8"/>
    <n v="9"/>
    <n v="48"/>
    <n v="5"/>
    <x v="23"/>
    <n v="7"/>
    <s v="---"/>
    <n v="6"/>
    <n v="0.8571428571428571"/>
    <n v="6"/>
    <s v="---"/>
    <n v="5"/>
    <n v="0.83333333333333337"/>
    <n v="4"/>
    <s v="---"/>
    <n v="2"/>
    <n v="0.5"/>
    <n v="46"/>
    <n v="30.913043478260871"/>
    <n v="27"/>
    <n v="0.58695652173913049"/>
    <m/>
  </r>
  <r>
    <x v="31"/>
    <n v="0"/>
    <s v="–"/>
    <n v="0"/>
    <x v="15"/>
    <n v="2"/>
    <s v="–"/>
    <n v="2"/>
    <x v="3"/>
    <n v="1"/>
    <s v="–"/>
    <n v="1"/>
    <x v="12"/>
    <n v="0"/>
    <s v="---"/>
    <n v="0"/>
    <e v="#DIV/0!"/>
    <n v="0"/>
    <s v="---"/>
    <n v="0"/>
    <e v="#DIV/0!"/>
    <n v="0"/>
    <s v="---"/>
    <n v="0"/>
    <e v="#DIV/0!"/>
    <n v="3"/>
    <s v="---"/>
    <n v="3"/>
    <n v="1"/>
    <m/>
  </r>
  <r>
    <x v="32"/>
    <n v="247"/>
    <n v="67"/>
    <n v="219"/>
    <x v="23"/>
    <n v="239"/>
    <n v="66"/>
    <n v="202"/>
    <x v="25"/>
    <n v="274"/>
    <n v="65"/>
    <n v="226"/>
    <x v="27"/>
    <n v="272"/>
    <s v="---"/>
    <n v="231"/>
    <n v="0.84926470588235292"/>
    <n v="215"/>
    <s v="---"/>
    <n v="188"/>
    <n v="0.87441860465116283"/>
    <n v="230"/>
    <s v="---"/>
    <n v="200"/>
    <n v="0.86956521739130432"/>
    <n v="1477"/>
    <n v="33.942450914014898"/>
    <n v="1266"/>
    <n v="0.8571428571428571"/>
    <s v="UTSA REQUIRES A SCORE OF 43 (50 awards credit for 1014 &amp; 1024)"/>
  </r>
  <r>
    <x v="33"/>
    <s v="n/a"/>
    <s v="n/a"/>
    <s v="n/a"/>
    <x v="24"/>
    <s v="n/a"/>
    <s v="n/a"/>
    <s v="n/a"/>
    <x v="26"/>
    <s v="n/a"/>
    <s v="n/a"/>
    <s v="n/a"/>
    <x v="1"/>
    <n v="0"/>
    <s v="---"/>
    <n v="0"/>
    <e v="#DIV/0!"/>
    <n v="6"/>
    <s v="---"/>
    <n v="6"/>
    <n v="1"/>
    <n v="5"/>
    <s v="---"/>
    <n v="5"/>
    <n v="1"/>
    <n v="11"/>
    <m/>
    <n v="11"/>
    <n v="1"/>
    <m/>
  </r>
  <r>
    <x v="34"/>
    <n v="1"/>
    <s v="–"/>
    <n v="1"/>
    <x v="9"/>
    <n v="1"/>
    <s v="–"/>
    <n v="1"/>
    <x v="3"/>
    <n v="3"/>
    <s v="–"/>
    <n v="3"/>
    <x v="12"/>
    <n v="8"/>
    <s v="---"/>
    <n v="5"/>
    <n v="0.625"/>
    <n v="3"/>
    <s v="---"/>
    <n v="2"/>
    <n v="0.66666666666666663"/>
    <n v="0"/>
    <s v="---"/>
    <n v="0"/>
    <e v="#DIV/0!"/>
    <n v="16"/>
    <s v="---"/>
    <n v="12"/>
    <n v="0.75"/>
    <m/>
  </r>
  <r>
    <x v="35"/>
    <n v="2"/>
    <s v="–"/>
    <n v="2"/>
    <x v="9"/>
    <n v="6"/>
    <n v="47"/>
    <n v="2"/>
    <x v="27"/>
    <n v="8"/>
    <n v="47"/>
    <n v="3"/>
    <x v="16"/>
    <n v="3"/>
    <s v="---"/>
    <n v="1"/>
    <n v="0.33333333333333331"/>
    <n v="4"/>
    <s v="---"/>
    <n v="2"/>
    <n v="0.5"/>
    <n v="2"/>
    <s v="---"/>
    <n v="1"/>
    <n v="0.5"/>
    <n v="25"/>
    <s v="---"/>
    <n v="11"/>
    <n v="0.4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13"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location ref="A3:C40" firstHeaderRow="0" firstDataRow="1" firstDataCol="1"/>
  <pivotFields count="30">
    <pivotField axis="axisRow" showAll="0" sortType="descending">
      <items count="42">
        <item x="2"/>
        <item x="3"/>
        <item x="4"/>
        <item x="5"/>
        <item x="6"/>
        <item x="7"/>
        <item x="8"/>
        <item x="9"/>
        <item x="10"/>
        <item x="11"/>
        <item x="12"/>
        <item x="13"/>
        <item x="14"/>
        <item x="15"/>
        <item x="18"/>
        <item x="19"/>
        <item x="20"/>
        <item x="21"/>
        <item x="22"/>
        <item x="23"/>
        <item m="1" x="40"/>
        <item x="24"/>
        <item x="26"/>
        <item x="27"/>
        <item x="28"/>
        <item x="29"/>
        <item x="30"/>
        <item x="31"/>
        <item x="32"/>
        <item m="1" x="38"/>
        <item m="1" x="36"/>
        <item m="1" x="37"/>
        <item x="34"/>
        <item x="35"/>
        <item m="1" x="39"/>
        <item x="0"/>
        <item x="1"/>
        <item x="16"/>
        <item x="17"/>
        <item x="25"/>
        <item x="33"/>
        <item t="default"/>
      </items>
      <autoSortScope>
        <pivotArea dataOnly="0" outline="0" fieldPosition="0">
          <references count="1">
            <reference field="4294967294" count="1" selected="0">
              <x v="1"/>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dataField="1" showAll="0"/>
    <pivotField showAll="0"/>
  </pivotFields>
  <rowFields count="1">
    <field x="0"/>
  </rowFields>
  <rowItems count="37">
    <i>
      <x v="27"/>
    </i>
    <i>
      <x v="40"/>
    </i>
    <i>
      <x v="8"/>
    </i>
    <i>
      <x v="9"/>
    </i>
    <i>
      <x v="36"/>
    </i>
    <i>
      <x v="39"/>
    </i>
    <i>
      <x v="28"/>
    </i>
    <i>
      <x v="21"/>
    </i>
    <i>
      <x v="10"/>
    </i>
    <i>
      <x v="2"/>
    </i>
    <i>
      <x v="7"/>
    </i>
    <i>
      <x v="32"/>
    </i>
    <i>
      <x v="25"/>
    </i>
    <i>
      <x v="35"/>
    </i>
    <i>
      <x v="37"/>
    </i>
    <i>
      <x v="16"/>
    </i>
    <i>
      <x v="3"/>
    </i>
    <i>
      <x v="19"/>
    </i>
    <i>
      <x v="12"/>
    </i>
    <i>
      <x v="1"/>
    </i>
    <i>
      <x v="13"/>
    </i>
    <i>
      <x v="14"/>
    </i>
    <i>
      <x/>
    </i>
    <i>
      <x v="6"/>
    </i>
    <i>
      <x v="38"/>
    </i>
    <i>
      <x v="15"/>
    </i>
    <i>
      <x v="22"/>
    </i>
    <i>
      <x v="26"/>
    </i>
    <i>
      <x v="24"/>
    </i>
    <i>
      <x v="23"/>
    </i>
    <i>
      <x v="5"/>
    </i>
    <i>
      <x v="4"/>
    </i>
    <i>
      <x v="33"/>
    </i>
    <i>
      <x v="18"/>
    </i>
    <i>
      <x v="11"/>
    </i>
    <i>
      <x v="17"/>
    </i>
    <i t="grand">
      <x/>
    </i>
  </rowItems>
  <colFields count="1">
    <field x="-2"/>
  </colFields>
  <colItems count="2">
    <i>
      <x/>
    </i>
    <i i="1">
      <x v="1"/>
    </i>
  </colItems>
  <dataFields count="2">
    <dataField name="Sum of Total_x000a_# of Exam Scores Sent" fld="25" baseField="0" baseItem="0"/>
    <dataField name="Sum of Total" fld="28" baseField="0" baseItem="3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AD39" totalsRowShown="0" headerRowDxfId="28">
  <autoFilter ref="A3:AD39" xr:uid="{00000000-0009-0000-0100-000002000000}"/>
  <sortState xmlns:xlrd2="http://schemas.microsoft.com/office/spreadsheetml/2017/richdata2" ref="A4:AD39">
    <sortCondition ref="A3:A39"/>
  </sortState>
  <tableColumns count="30">
    <tableColumn id="1" xr3:uid="{00000000-0010-0000-0000-000001000000}" name="CLEP Exam Subject"/>
    <tableColumn id="2" xr3:uid="{00000000-0010-0000-0000-000002000000}" name="2015-2016 # of Exam Scores Sent" dataDxfId="27"/>
    <tableColumn id="3" xr3:uid="{00000000-0010-0000-0000-000003000000}" name="2015-2016 Mean Score" dataDxfId="26"/>
    <tableColumn id="4" xr3:uid="{00000000-0010-0000-0000-000004000000}" name="2015-2016 # of Scores 50 or Above" dataDxfId="25"/>
    <tableColumn id="5" xr3:uid="{00000000-0010-0000-0000-000005000000}" name="2015-2016 % of Scores 50 or Above" dataDxfId="24" dataCellStyle="Percent">
      <calculatedColumnFormula>D4/B4</calculatedColumnFormula>
    </tableColumn>
    <tableColumn id="6" xr3:uid="{00000000-0010-0000-0000-000006000000}" name="2016-2017 # of Exam Scores Sent" dataDxfId="23"/>
    <tableColumn id="7" xr3:uid="{00000000-0010-0000-0000-000007000000}" name="2016-2017 Mean Score" dataDxfId="22"/>
    <tableColumn id="8" xr3:uid="{00000000-0010-0000-0000-000008000000}" name="2016-2017 # of Scores 50 or Above" dataDxfId="21"/>
    <tableColumn id="9" xr3:uid="{00000000-0010-0000-0000-000009000000}" name="2016-2017 % of Scores 50 or Above" dataDxfId="20" dataCellStyle="Percent">
      <calculatedColumnFormula>H4/F4</calculatedColumnFormula>
    </tableColumn>
    <tableColumn id="10" xr3:uid="{00000000-0010-0000-0000-00000A000000}" name="2017-2018 # of Exam Scores Sent" dataDxfId="19"/>
    <tableColumn id="11" xr3:uid="{00000000-0010-0000-0000-00000B000000}" name="2017-2018 Mean Score" dataDxfId="18"/>
    <tableColumn id="12" xr3:uid="{00000000-0010-0000-0000-00000C000000}" name="2017-2018 # of Scores 50 or Above" dataDxfId="17"/>
    <tableColumn id="13" xr3:uid="{00000000-0010-0000-0000-00000D000000}" name="2017-2018 % of Scores 50 or Above" dataDxfId="16" dataCellStyle="Percent">
      <calculatedColumnFormula>L4/J4</calculatedColumnFormula>
    </tableColumn>
    <tableColumn id="27" xr3:uid="{898EF098-95F2-4C9C-A37C-790915BA4DBA}" name="2018-2019 # of Exam Scores Sent" dataDxfId="15" dataCellStyle="Percent"/>
    <tableColumn id="28" xr3:uid="{5A5D80C8-103B-4B17-A707-2FA47595C597}" name="2018-2019 Mean Score" dataDxfId="14" dataCellStyle="Percent"/>
    <tableColumn id="29" xr3:uid="{5F9F339E-981E-4A6A-A4A0-3FAFE4CC85E0}" name="2018-2019 # of Scores 50 or Above" dataDxfId="13" dataCellStyle="Percent"/>
    <tableColumn id="30" xr3:uid="{D791A891-B159-4E20-8CFE-CDF542FDC636}" name="2018-2019 % of Scores 50 or Above" dataDxfId="12" dataCellStyle="Percent">
      <calculatedColumnFormula>P4/N4</calculatedColumnFormula>
    </tableColumn>
    <tableColumn id="23" xr3:uid="{75C30236-BDB1-4BB6-96B6-E6C87830115F}" name="2019-2020 # of Exam Scores Sent" dataDxfId="11" dataCellStyle="Percent"/>
    <tableColumn id="24" xr3:uid="{D64D6178-28AE-4043-81A9-D788657D73D9}" name="2019-2020 Mean Score" dataDxfId="10" dataCellStyle="Percent"/>
    <tableColumn id="25" xr3:uid="{95238606-F0BC-4692-8FAF-5C2E6F7FE1E4}" name="2019-2020 # of Scores 50 or Above" dataDxfId="9" dataCellStyle="Percent"/>
    <tableColumn id="26" xr3:uid="{E9741194-79C4-4FA5-A5F1-0AA31E7FEC29}" name="2019-2020 % of Scores 50 or Above" dataDxfId="8" dataCellStyle="Percent">
      <calculatedColumnFormula>T4/R4</calculatedColumnFormula>
    </tableColumn>
    <tableColumn id="19" xr3:uid="{AFEA0F5D-C5A5-4ECB-91CE-798688647C37}" name="2020-2021 # of Exam Scores Sent" dataDxfId="7" dataCellStyle="Percent"/>
    <tableColumn id="20" xr3:uid="{7F24625B-35FB-4396-BF4A-F472E1F55568}" name="2020-2021 Mean Score" dataDxfId="6" dataCellStyle="Percent"/>
    <tableColumn id="21" xr3:uid="{7BA5CB02-EF55-4A7E-8C63-27C6770E76B7}" name="2020-2021 # of Scores 50 or Above" dataDxfId="5" dataCellStyle="Percent"/>
    <tableColumn id="22" xr3:uid="{5E2D7B93-F147-496E-A3F0-6DA18A02C687}" name="2020-2021 % of Scores 50 or Above" dataDxfId="4" dataCellStyle="Percent">
      <calculatedColumnFormula>X4/V4</calculatedColumnFormula>
    </tableColumn>
    <tableColumn id="14" xr3:uid="{00000000-0010-0000-0000-00000E000000}" name="Total_x000a_# of Exam Scores Sent" dataDxfId="0">
      <calculatedColumnFormula>SUM(B4,F4,J4,N4,R4,V4)</calculatedColumnFormula>
    </tableColumn>
    <tableColumn id="15" xr3:uid="{00000000-0010-0000-0000-00000F000000}" name="Total_x000a_Mean Score (1st 3 years only)" dataDxfId="3"/>
    <tableColumn id="16" xr3:uid="{00000000-0010-0000-0000-000010000000}" name="Total_x000a_# of Scores 50 or Above" dataDxfId="2">
      <calculatedColumnFormula>SUM(D4,H4,L4)</calculatedColumnFormula>
    </tableColumn>
    <tableColumn id="17" xr3:uid="{00000000-0010-0000-0000-000011000000}" name="Total_x000a_% of Scores 50 or Above" dataDxfId="1" dataCellStyle="Percent">
      <calculatedColumnFormula>AB4/Z4</calculatedColumnFormula>
    </tableColumn>
    <tableColumn id="18" xr3:uid="{00000000-0010-0000-0000-000012000000}" name="Comments"/>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1"/>
  <sheetViews>
    <sheetView tabSelected="1" zoomScale="85" zoomScaleNormal="85" workbookViewId="0">
      <pane xSplit="1" ySplit="3" topLeftCell="B4" activePane="bottomRight" state="frozen"/>
      <selection pane="topRight" activeCell="B1" sqref="B1"/>
      <selection pane="bottomLeft" activeCell="A3" sqref="A3"/>
      <selection pane="bottomRight" activeCell="A3" sqref="A3"/>
    </sheetView>
  </sheetViews>
  <sheetFormatPr defaultRowHeight="15" x14ac:dyDescent="0.25"/>
  <cols>
    <col min="1" max="1" width="36" customWidth="1"/>
    <col min="2" max="29" width="10.7109375" style="1" customWidth="1"/>
    <col min="30" max="30" width="59.7109375" bestFit="1" customWidth="1"/>
  </cols>
  <sheetData>
    <row r="1" spans="1:30" x14ac:dyDescent="0.25">
      <c r="A1" s="17" t="s">
        <v>62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30" ht="18.75" x14ac:dyDescent="0.3">
      <c r="B2" s="32" t="s">
        <v>28</v>
      </c>
      <c r="C2" s="32"/>
      <c r="D2" s="32"/>
      <c r="E2" s="32"/>
      <c r="F2" s="33" t="s">
        <v>29</v>
      </c>
      <c r="G2" s="33"/>
      <c r="H2" s="33"/>
      <c r="I2" s="33"/>
      <c r="J2" s="34" t="s">
        <v>30</v>
      </c>
      <c r="K2" s="34"/>
      <c r="L2" s="34"/>
      <c r="M2" s="34"/>
      <c r="N2" s="35" t="s">
        <v>66</v>
      </c>
      <c r="O2" s="35"/>
      <c r="P2" s="35"/>
      <c r="Q2" s="35"/>
      <c r="R2" s="36" t="s">
        <v>67</v>
      </c>
      <c r="S2" s="36"/>
      <c r="T2" s="36"/>
      <c r="U2" s="36"/>
      <c r="V2" s="37" t="s">
        <v>65</v>
      </c>
      <c r="W2" s="37"/>
      <c r="X2" s="37"/>
      <c r="Y2" s="37"/>
      <c r="Z2" s="31" t="s">
        <v>36</v>
      </c>
      <c r="AA2" s="31"/>
      <c r="AB2" s="31"/>
      <c r="AC2" s="31"/>
    </row>
    <row r="3" spans="1:30" ht="75" x14ac:dyDescent="0.25">
      <c r="A3" s="2" t="s">
        <v>41</v>
      </c>
      <c r="B3" s="9" t="s">
        <v>43</v>
      </c>
      <c r="C3" s="10" t="s">
        <v>44</v>
      </c>
      <c r="D3" s="10" t="s">
        <v>45</v>
      </c>
      <c r="E3" s="10" t="s">
        <v>46</v>
      </c>
      <c r="F3" s="12" t="s">
        <v>47</v>
      </c>
      <c r="G3" s="12" t="s">
        <v>49</v>
      </c>
      <c r="H3" s="12" t="s">
        <v>54</v>
      </c>
      <c r="I3" s="12" t="s">
        <v>56</v>
      </c>
      <c r="J3" s="11" t="s">
        <v>48</v>
      </c>
      <c r="K3" s="11" t="s">
        <v>50</v>
      </c>
      <c r="L3" s="11" t="s">
        <v>55</v>
      </c>
      <c r="M3" s="11" t="s">
        <v>57</v>
      </c>
      <c r="N3" s="24" t="s">
        <v>73</v>
      </c>
      <c r="O3" s="24" t="s">
        <v>74</v>
      </c>
      <c r="P3" s="24" t="s">
        <v>75</v>
      </c>
      <c r="Q3" s="24" t="s">
        <v>76</v>
      </c>
      <c r="R3" s="25" t="s">
        <v>77</v>
      </c>
      <c r="S3" s="25" t="s">
        <v>78</v>
      </c>
      <c r="T3" s="25" t="s">
        <v>79</v>
      </c>
      <c r="U3" s="25" t="s">
        <v>80</v>
      </c>
      <c r="V3" s="26" t="s">
        <v>81</v>
      </c>
      <c r="W3" s="26" t="s">
        <v>82</v>
      </c>
      <c r="X3" s="26" t="s">
        <v>83</v>
      </c>
      <c r="Y3" s="26" t="s">
        <v>84</v>
      </c>
      <c r="Z3" s="13" t="s">
        <v>51</v>
      </c>
      <c r="AA3" s="13" t="s">
        <v>85</v>
      </c>
      <c r="AB3" s="13" t="s">
        <v>52</v>
      </c>
      <c r="AC3" s="13" t="s">
        <v>53</v>
      </c>
      <c r="AD3" s="2" t="s">
        <v>42</v>
      </c>
    </row>
    <row r="4" spans="1:30" x14ac:dyDescent="0.25">
      <c r="A4" s="20" t="s">
        <v>64</v>
      </c>
      <c r="B4" s="21">
        <v>1071</v>
      </c>
      <c r="C4" s="22" t="s">
        <v>31</v>
      </c>
      <c r="D4" s="21">
        <v>788</v>
      </c>
      <c r="E4" s="23">
        <f t="shared" ref="E4:E36" si="0">D4/B4</f>
        <v>0.73576097105508875</v>
      </c>
      <c r="F4" s="21">
        <v>1041</v>
      </c>
      <c r="G4" s="22" t="s">
        <v>31</v>
      </c>
      <c r="H4" s="21">
        <v>752</v>
      </c>
      <c r="I4" s="23">
        <f t="shared" ref="I4:I36" si="1">H4/F4</f>
        <v>0.72238232468780017</v>
      </c>
      <c r="J4" s="21">
        <v>1031</v>
      </c>
      <c r="K4" s="22" t="s">
        <v>31</v>
      </c>
      <c r="L4" s="21">
        <v>742</v>
      </c>
      <c r="M4" s="23">
        <f t="shared" ref="M4:M39" si="2">L4/J4</f>
        <v>0.7196896217264791</v>
      </c>
      <c r="N4" s="27">
        <v>925</v>
      </c>
      <c r="O4" s="29" t="s">
        <v>31</v>
      </c>
      <c r="P4" s="27">
        <v>645</v>
      </c>
      <c r="Q4" s="23">
        <f t="shared" ref="Q4" si="3">P4/N4</f>
        <v>0.69729729729729728</v>
      </c>
      <c r="R4" s="27">
        <v>744</v>
      </c>
      <c r="S4" s="29" t="s">
        <v>31</v>
      </c>
      <c r="T4" s="27">
        <v>548</v>
      </c>
      <c r="U4" s="23">
        <f>T4/R4</f>
        <v>0.73655913978494625</v>
      </c>
      <c r="V4" s="27">
        <v>760</v>
      </c>
      <c r="W4" s="29" t="s">
        <v>31</v>
      </c>
      <c r="X4" s="27">
        <v>574</v>
      </c>
      <c r="Y4" s="23">
        <f>X4/V4</f>
        <v>0.75526315789473686</v>
      </c>
      <c r="Z4" s="21">
        <f t="shared" ref="Z4:Z39" si="4">SUM(B4,F4,J4,N4,R4,V4)</f>
        <v>5572</v>
      </c>
      <c r="AA4" s="22" t="s">
        <v>31</v>
      </c>
      <c r="AB4" s="21">
        <f>SUM(D4,H4,L4,P4,T4,X4)</f>
        <v>4049</v>
      </c>
      <c r="AC4" s="23">
        <f>AB4/Z4</f>
        <v>0.72666905958363248</v>
      </c>
    </row>
    <row r="5" spans="1:30" x14ac:dyDescent="0.25">
      <c r="A5" t="s">
        <v>63</v>
      </c>
      <c r="B5" s="1">
        <v>31</v>
      </c>
      <c r="C5" s="3" t="s">
        <v>31</v>
      </c>
      <c r="D5" s="3" t="s">
        <v>31</v>
      </c>
      <c r="E5" s="4" t="e">
        <f t="shared" si="0"/>
        <v>#VALUE!</v>
      </c>
      <c r="F5" s="1">
        <v>47</v>
      </c>
      <c r="G5" s="3" t="s">
        <v>31</v>
      </c>
      <c r="H5" s="3" t="s">
        <v>31</v>
      </c>
      <c r="I5" s="4" t="e">
        <f t="shared" si="1"/>
        <v>#VALUE!</v>
      </c>
      <c r="J5" s="1">
        <v>77</v>
      </c>
      <c r="K5" s="3" t="s">
        <v>31</v>
      </c>
      <c r="L5" s="3" t="s">
        <v>31</v>
      </c>
      <c r="M5" s="4" t="e">
        <f t="shared" si="2"/>
        <v>#VALUE!</v>
      </c>
      <c r="N5" s="28">
        <v>64</v>
      </c>
      <c r="O5" s="29" t="s">
        <v>31</v>
      </c>
      <c r="P5" s="28">
        <v>63</v>
      </c>
      <c r="Q5" s="4">
        <f>P5/N5</f>
        <v>0.984375</v>
      </c>
      <c r="R5" s="28">
        <v>62</v>
      </c>
      <c r="S5" s="29" t="s">
        <v>31</v>
      </c>
      <c r="T5" s="28">
        <v>62</v>
      </c>
      <c r="U5" s="4">
        <f t="shared" ref="U5:U39" si="5">T5/R5</f>
        <v>1</v>
      </c>
      <c r="V5" s="28">
        <v>67</v>
      </c>
      <c r="W5" s="29" t="s">
        <v>31</v>
      </c>
      <c r="X5" s="28">
        <v>67</v>
      </c>
      <c r="Y5" s="4">
        <f t="shared" ref="Y5:Y39" si="6">X5/V5</f>
        <v>1</v>
      </c>
      <c r="Z5" s="1">
        <v>193</v>
      </c>
      <c r="AA5" s="6" t="s">
        <v>31</v>
      </c>
      <c r="AB5" s="21">
        <f>SUM(D5,H5,L5,P5,T5,X5)</f>
        <v>192</v>
      </c>
      <c r="AC5" s="23">
        <f>AB5/Z5</f>
        <v>0.99481865284974091</v>
      </c>
      <c r="AD5" s="19" t="s">
        <v>86</v>
      </c>
    </row>
    <row r="6" spans="1:30" x14ac:dyDescent="0.25">
      <c r="A6" t="s">
        <v>0</v>
      </c>
      <c r="B6" s="1">
        <v>34</v>
      </c>
      <c r="C6" s="1">
        <v>49</v>
      </c>
      <c r="D6" s="1">
        <v>18</v>
      </c>
      <c r="E6" s="4">
        <f t="shared" si="0"/>
        <v>0.52941176470588236</v>
      </c>
      <c r="F6" s="1">
        <v>27</v>
      </c>
      <c r="G6" s="1">
        <v>49</v>
      </c>
      <c r="H6" s="1">
        <v>14</v>
      </c>
      <c r="I6" s="4">
        <f t="shared" si="1"/>
        <v>0.51851851851851849</v>
      </c>
      <c r="J6" s="1">
        <v>29</v>
      </c>
      <c r="K6" s="1">
        <v>51</v>
      </c>
      <c r="L6" s="1">
        <v>15</v>
      </c>
      <c r="M6" s="4">
        <f t="shared" si="2"/>
        <v>0.51724137931034486</v>
      </c>
      <c r="N6" s="28">
        <v>31</v>
      </c>
      <c r="O6" s="29" t="s">
        <v>31</v>
      </c>
      <c r="P6" s="28">
        <v>22</v>
      </c>
      <c r="Q6" s="4">
        <f t="shared" ref="Q6:Q39" si="7">P6/N6</f>
        <v>0.70967741935483875</v>
      </c>
      <c r="R6" s="28">
        <v>22</v>
      </c>
      <c r="S6" s="29" t="s">
        <v>31</v>
      </c>
      <c r="T6" s="28">
        <v>16</v>
      </c>
      <c r="U6" s="4">
        <f t="shared" si="5"/>
        <v>0.72727272727272729</v>
      </c>
      <c r="V6" s="28">
        <v>32</v>
      </c>
      <c r="W6" s="29" t="s">
        <v>31</v>
      </c>
      <c r="X6" s="28">
        <v>26</v>
      </c>
      <c r="Y6" s="4">
        <f t="shared" si="6"/>
        <v>0.8125</v>
      </c>
      <c r="Z6" s="1">
        <f t="shared" si="4"/>
        <v>175</v>
      </c>
      <c r="AA6" s="5">
        <f t="shared" ref="AA6:AA12" si="8">((B6*C6)+(F6*G6)+(J6*K6))/Z6</f>
        <v>25.53142857142857</v>
      </c>
      <c r="AB6" s="30">
        <f>SUM(D6,H6,L6,P6,T6,X6)</f>
        <v>111</v>
      </c>
      <c r="AC6" s="4">
        <f t="shared" ref="AC6:AC39" si="9">AB6/Z6</f>
        <v>0.63428571428571423</v>
      </c>
    </row>
    <row r="7" spans="1:30" x14ac:dyDescent="0.25">
      <c r="A7" t="s">
        <v>1</v>
      </c>
      <c r="B7" s="1">
        <v>14</v>
      </c>
      <c r="C7" s="1">
        <v>52</v>
      </c>
      <c r="D7" s="1">
        <v>9</v>
      </c>
      <c r="E7" s="4">
        <f t="shared" si="0"/>
        <v>0.6428571428571429</v>
      </c>
      <c r="F7" s="1">
        <v>5</v>
      </c>
      <c r="G7" s="1">
        <v>54</v>
      </c>
      <c r="H7" s="1">
        <v>5</v>
      </c>
      <c r="I7" s="4">
        <f t="shared" si="1"/>
        <v>1</v>
      </c>
      <c r="J7" s="1">
        <v>7</v>
      </c>
      <c r="K7" s="1">
        <v>49</v>
      </c>
      <c r="L7" s="1">
        <v>2</v>
      </c>
      <c r="M7" s="4">
        <f t="shared" si="2"/>
        <v>0.2857142857142857</v>
      </c>
      <c r="N7" s="28">
        <v>8</v>
      </c>
      <c r="O7" s="29" t="s">
        <v>31</v>
      </c>
      <c r="P7" s="28">
        <v>6</v>
      </c>
      <c r="Q7" s="4">
        <f t="shared" si="7"/>
        <v>0.75</v>
      </c>
      <c r="R7" s="28">
        <v>3</v>
      </c>
      <c r="S7" s="29" t="s">
        <v>31</v>
      </c>
      <c r="T7" s="28">
        <v>2</v>
      </c>
      <c r="U7" s="4">
        <f t="shared" si="5"/>
        <v>0.66666666666666663</v>
      </c>
      <c r="V7" s="28">
        <v>1</v>
      </c>
      <c r="W7" s="29" t="s">
        <v>31</v>
      </c>
      <c r="X7" s="28">
        <v>1</v>
      </c>
      <c r="Y7" s="4">
        <f t="shared" si="6"/>
        <v>1</v>
      </c>
      <c r="Z7" s="1">
        <f t="shared" si="4"/>
        <v>38</v>
      </c>
      <c r="AA7" s="5">
        <f t="shared" si="8"/>
        <v>35.289473684210527</v>
      </c>
      <c r="AB7" s="30">
        <f t="shared" ref="AB7:AB39" si="10">SUM(D7,H7,L7,P7,T7,X7)</f>
        <v>25</v>
      </c>
      <c r="AC7" s="4">
        <f t="shared" si="9"/>
        <v>0.65789473684210531</v>
      </c>
      <c r="AD7" s="7" t="s">
        <v>39</v>
      </c>
    </row>
    <row r="8" spans="1:30" x14ac:dyDescent="0.25">
      <c r="A8" t="s">
        <v>2</v>
      </c>
      <c r="B8" s="1">
        <v>42</v>
      </c>
      <c r="C8" s="1">
        <v>56</v>
      </c>
      <c r="D8" s="1">
        <v>35</v>
      </c>
      <c r="E8" s="4">
        <f t="shared" si="0"/>
        <v>0.83333333333333337</v>
      </c>
      <c r="F8" s="1">
        <v>24</v>
      </c>
      <c r="G8" s="1">
        <v>57</v>
      </c>
      <c r="H8" s="1">
        <v>20</v>
      </c>
      <c r="I8" s="4">
        <f t="shared" si="1"/>
        <v>0.83333333333333337</v>
      </c>
      <c r="J8" s="1">
        <v>28</v>
      </c>
      <c r="K8" s="1">
        <v>56</v>
      </c>
      <c r="L8" s="1">
        <v>21</v>
      </c>
      <c r="M8" s="4">
        <f t="shared" si="2"/>
        <v>0.75</v>
      </c>
      <c r="N8" s="28">
        <v>8</v>
      </c>
      <c r="O8" s="29" t="s">
        <v>31</v>
      </c>
      <c r="P8" s="28">
        <v>5</v>
      </c>
      <c r="Q8" s="4">
        <f t="shared" si="7"/>
        <v>0.625</v>
      </c>
      <c r="R8" s="28">
        <v>5</v>
      </c>
      <c r="S8" s="29" t="s">
        <v>31</v>
      </c>
      <c r="T8" s="28">
        <v>3</v>
      </c>
      <c r="U8" s="4">
        <f t="shared" si="5"/>
        <v>0.6</v>
      </c>
      <c r="V8" s="28">
        <v>7</v>
      </c>
      <c r="W8" s="29" t="s">
        <v>31</v>
      </c>
      <c r="X8" s="28">
        <v>6</v>
      </c>
      <c r="Y8" s="4">
        <f t="shared" si="6"/>
        <v>0.8571428571428571</v>
      </c>
      <c r="Z8" s="1">
        <f t="shared" si="4"/>
        <v>114</v>
      </c>
      <c r="AA8" s="5">
        <f t="shared" si="8"/>
        <v>46.385964912280699</v>
      </c>
      <c r="AB8" s="30">
        <f t="shared" si="10"/>
        <v>90</v>
      </c>
      <c r="AC8" s="4">
        <f t="shared" si="9"/>
        <v>0.78947368421052633</v>
      </c>
      <c r="AD8" s="7" t="s">
        <v>39</v>
      </c>
    </row>
    <row r="9" spans="1:30" x14ac:dyDescent="0.25">
      <c r="A9" t="s">
        <v>3</v>
      </c>
      <c r="B9" s="1">
        <v>11</v>
      </c>
      <c r="C9" s="1">
        <v>49</v>
      </c>
      <c r="D9" s="1">
        <v>5</v>
      </c>
      <c r="E9" s="4">
        <f t="shared" si="0"/>
        <v>0.45454545454545453</v>
      </c>
      <c r="F9" s="1">
        <v>18</v>
      </c>
      <c r="G9" s="1">
        <v>54</v>
      </c>
      <c r="H9" s="1">
        <v>15</v>
      </c>
      <c r="I9" s="4">
        <f t="shared" si="1"/>
        <v>0.83333333333333337</v>
      </c>
      <c r="J9" s="1">
        <v>22</v>
      </c>
      <c r="K9" s="1">
        <v>53</v>
      </c>
      <c r="L9" s="1">
        <v>17</v>
      </c>
      <c r="M9" s="4">
        <f t="shared" si="2"/>
        <v>0.77272727272727271</v>
      </c>
      <c r="N9" s="28">
        <v>14</v>
      </c>
      <c r="O9" s="29" t="s">
        <v>31</v>
      </c>
      <c r="P9" s="28">
        <v>7</v>
      </c>
      <c r="Q9" s="4">
        <f t="shared" si="7"/>
        <v>0.5</v>
      </c>
      <c r="R9" s="28">
        <v>7</v>
      </c>
      <c r="S9" s="29" t="s">
        <v>31</v>
      </c>
      <c r="T9" s="28">
        <v>4</v>
      </c>
      <c r="U9" s="4">
        <f t="shared" si="5"/>
        <v>0.5714285714285714</v>
      </c>
      <c r="V9" s="28">
        <v>15</v>
      </c>
      <c r="W9" s="29" t="s">
        <v>31</v>
      </c>
      <c r="X9" s="28">
        <v>11</v>
      </c>
      <c r="Y9" s="4">
        <f t="shared" si="6"/>
        <v>0.73333333333333328</v>
      </c>
      <c r="Z9" s="1">
        <f t="shared" si="4"/>
        <v>87</v>
      </c>
      <c r="AA9" s="5">
        <f t="shared" si="8"/>
        <v>30.770114942528735</v>
      </c>
      <c r="AB9" s="30">
        <f t="shared" si="10"/>
        <v>59</v>
      </c>
      <c r="AC9" s="4">
        <f t="shared" si="9"/>
        <v>0.67816091954022983</v>
      </c>
      <c r="AD9" s="7" t="s">
        <v>37</v>
      </c>
    </row>
    <row r="10" spans="1:30" x14ac:dyDescent="0.25">
      <c r="A10" t="s">
        <v>4</v>
      </c>
      <c r="B10" s="1">
        <v>21</v>
      </c>
      <c r="C10" s="1">
        <v>54</v>
      </c>
      <c r="D10" s="1">
        <v>14</v>
      </c>
      <c r="E10" s="4">
        <f t="shared" si="0"/>
        <v>0.66666666666666663</v>
      </c>
      <c r="F10" s="1">
        <v>20</v>
      </c>
      <c r="G10" s="1">
        <v>45</v>
      </c>
      <c r="H10" s="1">
        <v>7</v>
      </c>
      <c r="I10" s="4">
        <f t="shared" si="1"/>
        <v>0.35</v>
      </c>
      <c r="J10" s="1">
        <v>17</v>
      </c>
      <c r="K10" s="1">
        <v>45</v>
      </c>
      <c r="L10" s="1">
        <v>7</v>
      </c>
      <c r="M10" s="4">
        <f t="shared" si="2"/>
        <v>0.41176470588235292</v>
      </c>
      <c r="N10" s="28">
        <v>26</v>
      </c>
      <c r="O10" s="29" t="s">
        <v>31</v>
      </c>
      <c r="P10" s="28">
        <v>13</v>
      </c>
      <c r="Q10" s="4">
        <f t="shared" si="7"/>
        <v>0.5</v>
      </c>
      <c r="R10" s="28">
        <v>9</v>
      </c>
      <c r="S10" s="29" t="s">
        <v>31</v>
      </c>
      <c r="T10" s="28">
        <v>3</v>
      </c>
      <c r="U10" s="4">
        <f t="shared" si="5"/>
        <v>0.33333333333333331</v>
      </c>
      <c r="V10" s="28">
        <v>14</v>
      </c>
      <c r="W10" s="29" t="s">
        <v>31</v>
      </c>
      <c r="X10" s="28">
        <v>6</v>
      </c>
      <c r="Y10" s="4">
        <f t="shared" si="6"/>
        <v>0.42857142857142855</v>
      </c>
      <c r="Z10" s="1">
        <f t="shared" si="4"/>
        <v>107</v>
      </c>
      <c r="AA10" s="5">
        <f t="shared" si="8"/>
        <v>26.158878504672899</v>
      </c>
      <c r="AB10" s="30">
        <f t="shared" si="10"/>
        <v>50</v>
      </c>
      <c r="AC10" s="4">
        <f t="shared" si="9"/>
        <v>0.46728971962616822</v>
      </c>
    </row>
    <row r="11" spans="1:30" x14ac:dyDescent="0.25">
      <c r="A11" t="s">
        <v>5</v>
      </c>
      <c r="B11" s="1">
        <v>21</v>
      </c>
      <c r="C11" s="1">
        <v>49</v>
      </c>
      <c r="D11" s="1">
        <v>7</v>
      </c>
      <c r="E11" s="4">
        <f t="shared" si="0"/>
        <v>0.33333333333333331</v>
      </c>
      <c r="F11" s="1">
        <v>20</v>
      </c>
      <c r="G11" s="1">
        <v>47</v>
      </c>
      <c r="H11" s="1">
        <v>9</v>
      </c>
      <c r="I11" s="4">
        <f t="shared" si="1"/>
        <v>0.45</v>
      </c>
      <c r="J11" s="1">
        <v>20</v>
      </c>
      <c r="K11" s="1">
        <v>49</v>
      </c>
      <c r="L11" s="1">
        <v>10</v>
      </c>
      <c r="M11" s="4">
        <f t="shared" si="2"/>
        <v>0.5</v>
      </c>
      <c r="N11" s="28">
        <v>13</v>
      </c>
      <c r="O11" s="29" t="s">
        <v>31</v>
      </c>
      <c r="P11" s="28">
        <v>6</v>
      </c>
      <c r="Q11" s="4">
        <f t="shared" si="7"/>
        <v>0.46153846153846156</v>
      </c>
      <c r="R11" s="28">
        <v>16</v>
      </c>
      <c r="S11" s="29" t="s">
        <v>31</v>
      </c>
      <c r="T11" s="28">
        <v>9</v>
      </c>
      <c r="U11" s="4">
        <f t="shared" si="5"/>
        <v>0.5625</v>
      </c>
      <c r="V11" s="28">
        <v>8</v>
      </c>
      <c r="W11" s="29" t="s">
        <v>31</v>
      </c>
      <c r="X11" s="28">
        <v>6</v>
      </c>
      <c r="Y11" s="4">
        <f t="shared" si="6"/>
        <v>0.75</v>
      </c>
      <c r="Z11" s="1">
        <f t="shared" si="4"/>
        <v>98</v>
      </c>
      <c r="AA11" s="5">
        <f t="shared" si="8"/>
        <v>30.091836734693878</v>
      </c>
      <c r="AB11" s="30">
        <f t="shared" si="10"/>
        <v>47</v>
      </c>
      <c r="AC11" s="4">
        <f t="shared" si="9"/>
        <v>0.47959183673469385</v>
      </c>
      <c r="AD11" s="7" t="s">
        <v>38</v>
      </c>
    </row>
    <row r="12" spans="1:30" x14ac:dyDescent="0.25">
      <c r="A12" t="s">
        <v>6</v>
      </c>
      <c r="B12" s="1">
        <v>55</v>
      </c>
      <c r="C12" s="1">
        <v>53</v>
      </c>
      <c r="D12" s="1">
        <v>35</v>
      </c>
      <c r="E12" s="4">
        <f t="shared" si="0"/>
        <v>0.63636363636363635</v>
      </c>
      <c r="F12" s="1">
        <v>39</v>
      </c>
      <c r="G12" s="1">
        <v>51</v>
      </c>
      <c r="H12" s="1">
        <v>21</v>
      </c>
      <c r="I12" s="4">
        <f t="shared" si="1"/>
        <v>0.53846153846153844</v>
      </c>
      <c r="J12" s="1">
        <v>34</v>
      </c>
      <c r="K12" s="1">
        <v>52</v>
      </c>
      <c r="L12" s="1">
        <v>22</v>
      </c>
      <c r="M12" s="4">
        <f t="shared" si="2"/>
        <v>0.6470588235294118</v>
      </c>
      <c r="N12" s="28">
        <v>44</v>
      </c>
      <c r="O12" s="29" t="s">
        <v>31</v>
      </c>
      <c r="P12" s="28">
        <v>26</v>
      </c>
      <c r="Q12" s="4">
        <f t="shared" si="7"/>
        <v>0.59090909090909094</v>
      </c>
      <c r="R12" s="28">
        <v>20</v>
      </c>
      <c r="S12" s="29" t="s">
        <v>31</v>
      </c>
      <c r="T12" s="28">
        <v>16</v>
      </c>
      <c r="U12" s="4">
        <f t="shared" si="5"/>
        <v>0.8</v>
      </c>
      <c r="V12" s="28">
        <v>12</v>
      </c>
      <c r="W12" s="29" t="s">
        <v>31</v>
      </c>
      <c r="X12" s="28">
        <v>8</v>
      </c>
      <c r="Y12" s="4">
        <f t="shared" si="6"/>
        <v>0.66666666666666663</v>
      </c>
      <c r="Z12" s="1">
        <f t="shared" si="4"/>
        <v>204</v>
      </c>
      <c r="AA12" s="5">
        <f t="shared" si="8"/>
        <v>32.705882352941174</v>
      </c>
      <c r="AB12" s="30">
        <f t="shared" si="10"/>
        <v>128</v>
      </c>
      <c r="AC12" s="4">
        <f t="shared" si="9"/>
        <v>0.62745098039215685</v>
      </c>
    </row>
    <row r="13" spans="1:30" x14ac:dyDescent="0.25">
      <c r="A13" t="s">
        <v>7</v>
      </c>
      <c r="B13" s="1">
        <v>4</v>
      </c>
      <c r="C13" s="1" t="s">
        <v>8</v>
      </c>
      <c r="D13" s="1">
        <v>4</v>
      </c>
      <c r="E13" s="4">
        <f t="shared" si="0"/>
        <v>1</v>
      </c>
      <c r="F13" s="1">
        <v>2</v>
      </c>
      <c r="G13" s="1" t="s">
        <v>8</v>
      </c>
      <c r="H13" s="1">
        <v>1</v>
      </c>
      <c r="I13" s="4">
        <f t="shared" si="1"/>
        <v>0.5</v>
      </c>
      <c r="J13" s="1">
        <v>3</v>
      </c>
      <c r="K13" s="1" t="s">
        <v>8</v>
      </c>
      <c r="L13" s="1">
        <v>1</v>
      </c>
      <c r="M13" s="4">
        <f t="shared" si="2"/>
        <v>0.33333333333333331</v>
      </c>
      <c r="N13" s="28">
        <v>1</v>
      </c>
      <c r="O13" s="29" t="s">
        <v>31</v>
      </c>
      <c r="P13" s="28">
        <v>1</v>
      </c>
      <c r="Q13" s="4">
        <f t="shared" si="7"/>
        <v>1</v>
      </c>
      <c r="R13" s="28">
        <v>4</v>
      </c>
      <c r="S13" s="29" t="s">
        <v>31</v>
      </c>
      <c r="T13" s="28">
        <v>3</v>
      </c>
      <c r="U13" s="4">
        <f t="shared" si="5"/>
        <v>0.75</v>
      </c>
      <c r="V13" s="28">
        <v>3</v>
      </c>
      <c r="W13" s="29" t="s">
        <v>31</v>
      </c>
      <c r="X13" s="28">
        <v>3</v>
      </c>
      <c r="Y13" s="4">
        <f t="shared" si="6"/>
        <v>1</v>
      </c>
      <c r="Z13" s="1">
        <f t="shared" si="4"/>
        <v>17</v>
      </c>
      <c r="AA13" s="6" t="s">
        <v>31</v>
      </c>
      <c r="AB13" s="30">
        <f t="shared" si="10"/>
        <v>13</v>
      </c>
      <c r="AC13" s="4">
        <f t="shared" si="9"/>
        <v>0.76470588235294112</v>
      </c>
    </row>
    <row r="14" spans="1:30" x14ac:dyDescent="0.25">
      <c r="A14" t="s">
        <v>9</v>
      </c>
      <c r="B14" s="1">
        <v>94</v>
      </c>
      <c r="C14" s="1">
        <v>61</v>
      </c>
      <c r="D14" s="1">
        <v>92</v>
      </c>
      <c r="E14" s="4">
        <f t="shared" si="0"/>
        <v>0.97872340425531912</v>
      </c>
      <c r="F14" s="1">
        <v>90</v>
      </c>
      <c r="G14" s="1">
        <v>63</v>
      </c>
      <c r="H14" s="1">
        <v>90</v>
      </c>
      <c r="I14" s="4">
        <f t="shared" si="1"/>
        <v>1</v>
      </c>
      <c r="J14" s="1">
        <v>102</v>
      </c>
      <c r="K14" s="1">
        <v>60</v>
      </c>
      <c r="L14" s="1">
        <v>98</v>
      </c>
      <c r="M14" s="4">
        <f t="shared" si="2"/>
        <v>0.96078431372549022</v>
      </c>
      <c r="N14" s="28">
        <v>58</v>
      </c>
      <c r="O14" s="29" t="s">
        <v>31</v>
      </c>
      <c r="P14" s="28">
        <v>57</v>
      </c>
      <c r="Q14" s="4">
        <f t="shared" si="7"/>
        <v>0.98275862068965514</v>
      </c>
      <c r="R14" s="28">
        <v>79</v>
      </c>
      <c r="S14" s="29" t="s">
        <v>31</v>
      </c>
      <c r="T14" s="28">
        <v>78</v>
      </c>
      <c r="U14" s="4">
        <f t="shared" si="5"/>
        <v>0.98734177215189878</v>
      </c>
      <c r="V14" s="28">
        <v>45</v>
      </c>
      <c r="W14" s="29" t="s">
        <v>31</v>
      </c>
      <c r="X14" s="28">
        <v>44</v>
      </c>
      <c r="Y14" s="4">
        <f t="shared" si="6"/>
        <v>0.97777777777777775</v>
      </c>
      <c r="Z14" s="1">
        <f t="shared" si="4"/>
        <v>468</v>
      </c>
      <c r="AA14" s="5">
        <f>((B14*C14)+(F14*G14)+(J14*K14))/Z14</f>
        <v>37.444444444444443</v>
      </c>
      <c r="AB14" s="30">
        <f t="shared" si="10"/>
        <v>459</v>
      </c>
      <c r="AC14" s="4">
        <f t="shared" si="9"/>
        <v>0.98076923076923073</v>
      </c>
      <c r="AD14" s="7"/>
    </row>
    <row r="15" spans="1:30" x14ac:dyDescent="0.25">
      <c r="A15" t="s">
        <v>10</v>
      </c>
      <c r="B15" s="1">
        <v>5</v>
      </c>
      <c r="C15" s="1">
        <v>63</v>
      </c>
      <c r="D15" s="1">
        <v>5</v>
      </c>
      <c r="E15" s="4">
        <f t="shared" si="0"/>
        <v>1</v>
      </c>
      <c r="F15" s="1">
        <v>10</v>
      </c>
      <c r="G15" s="1">
        <v>59</v>
      </c>
      <c r="H15" s="1">
        <v>9</v>
      </c>
      <c r="I15" s="4">
        <f t="shared" si="1"/>
        <v>0.9</v>
      </c>
      <c r="J15" s="1">
        <v>9</v>
      </c>
      <c r="K15" s="1">
        <v>60</v>
      </c>
      <c r="L15" s="1">
        <v>8</v>
      </c>
      <c r="M15" s="4">
        <f t="shared" si="2"/>
        <v>0.88888888888888884</v>
      </c>
      <c r="N15" s="28">
        <v>9</v>
      </c>
      <c r="O15" s="29" t="s">
        <v>31</v>
      </c>
      <c r="P15" s="28">
        <v>8</v>
      </c>
      <c r="Q15" s="4">
        <f t="shared" si="7"/>
        <v>0.88888888888888884</v>
      </c>
      <c r="R15" s="28">
        <v>1</v>
      </c>
      <c r="S15" s="29" t="s">
        <v>31</v>
      </c>
      <c r="T15" s="28">
        <v>1</v>
      </c>
      <c r="U15" s="4">
        <f t="shared" si="5"/>
        <v>1</v>
      </c>
      <c r="V15" s="28">
        <v>8</v>
      </c>
      <c r="W15" s="29" t="s">
        <v>31</v>
      </c>
      <c r="X15" s="28">
        <v>8</v>
      </c>
      <c r="Y15" s="4">
        <f t="shared" si="6"/>
        <v>1</v>
      </c>
      <c r="Z15" s="1">
        <f t="shared" si="4"/>
        <v>42</v>
      </c>
      <c r="AA15" s="5">
        <f>((B15*C15)+(F15*G15)+(J15*K15))/Z15</f>
        <v>34.404761904761905</v>
      </c>
      <c r="AB15" s="30">
        <f t="shared" si="10"/>
        <v>39</v>
      </c>
      <c r="AC15" s="4">
        <f t="shared" si="9"/>
        <v>0.9285714285714286</v>
      </c>
    </row>
    <row r="16" spans="1:30" x14ac:dyDescent="0.25">
      <c r="A16" t="s">
        <v>11</v>
      </c>
      <c r="B16" s="1">
        <v>8</v>
      </c>
      <c r="C16" s="1">
        <v>52</v>
      </c>
      <c r="D16" s="1">
        <v>4</v>
      </c>
      <c r="E16" s="4">
        <f t="shared" si="0"/>
        <v>0.5</v>
      </c>
      <c r="F16" s="1">
        <v>6</v>
      </c>
      <c r="G16" s="1">
        <v>58</v>
      </c>
      <c r="H16" s="1">
        <v>5</v>
      </c>
      <c r="I16" s="4">
        <f t="shared" si="1"/>
        <v>0.83333333333333337</v>
      </c>
      <c r="J16" s="1">
        <v>3</v>
      </c>
      <c r="K16" s="1" t="s">
        <v>8</v>
      </c>
      <c r="L16" s="1">
        <v>3</v>
      </c>
      <c r="M16" s="4">
        <f t="shared" si="2"/>
        <v>1</v>
      </c>
      <c r="N16" s="28">
        <v>3</v>
      </c>
      <c r="O16" s="29" t="s">
        <v>31</v>
      </c>
      <c r="P16" s="28">
        <v>3</v>
      </c>
      <c r="Q16" s="4">
        <f t="shared" si="7"/>
        <v>1</v>
      </c>
      <c r="R16" s="28">
        <v>2</v>
      </c>
      <c r="S16" s="29" t="s">
        <v>31</v>
      </c>
      <c r="T16" s="28">
        <v>2</v>
      </c>
      <c r="U16" s="4">
        <f t="shared" si="5"/>
        <v>1</v>
      </c>
      <c r="V16" s="28">
        <v>2</v>
      </c>
      <c r="W16" s="29" t="s">
        <v>31</v>
      </c>
      <c r="X16" s="28">
        <v>2</v>
      </c>
      <c r="Y16" s="4">
        <f t="shared" si="6"/>
        <v>1</v>
      </c>
      <c r="Z16" s="1">
        <f t="shared" si="4"/>
        <v>24</v>
      </c>
      <c r="AA16" s="6" t="s">
        <v>31</v>
      </c>
      <c r="AB16" s="30">
        <f t="shared" si="10"/>
        <v>19</v>
      </c>
      <c r="AC16" s="4">
        <f t="shared" si="9"/>
        <v>0.79166666666666663</v>
      </c>
      <c r="AD16" s="7" t="s">
        <v>39</v>
      </c>
    </row>
    <row r="17" spans="1:30" x14ac:dyDescent="0.25">
      <c r="A17" t="s">
        <v>12</v>
      </c>
      <c r="B17" s="1">
        <v>1</v>
      </c>
      <c r="C17" s="1" t="s">
        <v>8</v>
      </c>
      <c r="D17" s="1">
        <v>1</v>
      </c>
      <c r="E17" s="4">
        <f t="shared" si="0"/>
        <v>1</v>
      </c>
      <c r="F17" s="1">
        <v>2</v>
      </c>
      <c r="G17" s="1" t="s">
        <v>8</v>
      </c>
      <c r="H17" s="1">
        <v>0</v>
      </c>
      <c r="I17" s="4">
        <f t="shared" si="1"/>
        <v>0</v>
      </c>
      <c r="J17" s="1">
        <v>5</v>
      </c>
      <c r="K17" s="1">
        <v>36</v>
      </c>
      <c r="L17" s="1">
        <v>0</v>
      </c>
      <c r="M17" s="4">
        <f t="shared" si="2"/>
        <v>0</v>
      </c>
      <c r="N17" s="28">
        <v>7</v>
      </c>
      <c r="O17" s="29" t="s">
        <v>31</v>
      </c>
      <c r="P17" s="28">
        <v>1</v>
      </c>
      <c r="Q17" s="4">
        <f t="shared" si="7"/>
        <v>0.14285714285714285</v>
      </c>
      <c r="R17" s="28">
        <v>4</v>
      </c>
      <c r="S17" s="29" t="s">
        <v>31</v>
      </c>
      <c r="T17" s="28">
        <v>1</v>
      </c>
      <c r="U17" s="4">
        <f t="shared" si="5"/>
        <v>0.25</v>
      </c>
      <c r="V17" s="28">
        <v>1</v>
      </c>
      <c r="W17" s="29" t="s">
        <v>31</v>
      </c>
      <c r="X17" s="28">
        <v>0</v>
      </c>
      <c r="Y17" s="4">
        <f t="shared" si="6"/>
        <v>0</v>
      </c>
      <c r="Z17" s="1">
        <f t="shared" si="4"/>
        <v>20</v>
      </c>
      <c r="AA17" s="6" t="s">
        <v>31</v>
      </c>
      <c r="AB17" s="30">
        <f t="shared" si="10"/>
        <v>3</v>
      </c>
      <c r="AC17" s="4">
        <f t="shared" si="9"/>
        <v>0.15</v>
      </c>
    </row>
    <row r="18" spans="1:30" x14ac:dyDescent="0.25">
      <c r="A18" t="s">
        <v>32</v>
      </c>
      <c r="B18" s="1">
        <v>14</v>
      </c>
      <c r="C18" s="1">
        <v>59</v>
      </c>
      <c r="D18" s="1">
        <v>9</v>
      </c>
      <c r="E18" s="4">
        <f t="shared" si="0"/>
        <v>0.6428571428571429</v>
      </c>
      <c r="F18" s="1">
        <v>7</v>
      </c>
      <c r="G18" s="1">
        <v>68</v>
      </c>
      <c r="H18" s="1">
        <v>6</v>
      </c>
      <c r="I18" s="4">
        <f t="shared" si="1"/>
        <v>0.8571428571428571</v>
      </c>
      <c r="J18" s="1">
        <v>7</v>
      </c>
      <c r="K18" s="1">
        <v>56</v>
      </c>
      <c r="L18" s="1">
        <v>4</v>
      </c>
      <c r="M18" s="4">
        <f t="shared" si="2"/>
        <v>0.5714285714285714</v>
      </c>
      <c r="N18" s="28">
        <v>8</v>
      </c>
      <c r="O18" s="29" t="s">
        <v>31</v>
      </c>
      <c r="P18" s="28">
        <v>6</v>
      </c>
      <c r="Q18" s="4">
        <f t="shared" si="7"/>
        <v>0.75</v>
      </c>
      <c r="R18" s="28">
        <v>8</v>
      </c>
      <c r="S18" s="29" t="s">
        <v>31</v>
      </c>
      <c r="T18" s="28">
        <v>5</v>
      </c>
      <c r="U18" s="4">
        <f t="shared" si="5"/>
        <v>0.625</v>
      </c>
      <c r="V18" s="28">
        <v>10</v>
      </c>
      <c r="W18" s="29" t="s">
        <v>31</v>
      </c>
      <c r="X18" s="28">
        <v>6</v>
      </c>
      <c r="Y18" s="4">
        <f t="shared" si="6"/>
        <v>0.6</v>
      </c>
      <c r="Z18" s="1">
        <f t="shared" si="4"/>
        <v>54</v>
      </c>
      <c r="AA18" s="5">
        <f t="shared" ref="AA18:AA24" si="11">((B18*C18)+(F18*G18)+(J18*K18))/Z18</f>
        <v>31.37037037037037</v>
      </c>
      <c r="AB18" s="30">
        <f t="shared" si="10"/>
        <v>36</v>
      </c>
      <c r="AC18" s="4">
        <f t="shared" si="9"/>
        <v>0.66666666666666663</v>
      </c>
      <c r="AD18" s="8" t="s">
        <v>40</v>
      </c>
    </row>
    <row r="19" spans="1:30" x14ac:dyDescent="0.25">
      <c r="A19" t="s">
        <v>33</v>
      </c>
      <c r="B19" s="1">
        <v>6</v>
      </c>
      <c r="C19" s="1">
        <v>62</v>
      </c>
      <c r="D19" s="1">
        <v>5</v>
      </c>
      <c r="E19" s="4">
        <f t="shared" si="0"/>
        <v>0.83333333333333337</v>
      </c>
      <c r="F19" s="1">
        <v>5</v>
      </c>
      <c r="G19" s="1">
        <v>43</v>
      </c>
      <c r="H19" s="1">
        <v>1</v>
      </c>
      <c r="I19" s="4">
        <f t="shared" si="1"/>
        <v>0.2</v>
      </c>
      <c r="J19" s="1">
        <v>7</v>
      </c>
      <c r="K19" s="1">
        <v>58</v>
      </c>
      <c r="L19" s="1">
        <v>4</v>
      </c>
      <c r="M19" s="4">
        <f t="shared" si="2"/>
        <v>0.5714285714285714</v>
      </c>
      <c r="N19" s="28">
        <v>9</v>
      </c>
      <c r="O19" s="29" t="s">
        <v>31</v>
      </c>
      <c r="P19" s="28">
        <v>7</v>
      </c>
      <c r="Q19" s="4">
        <f t="shared" si="7"/>
        <v>0.77777777777777779</v>
      </c>
      <c r="R19" s="28">
        <v>6</v>
      </c>
      <c r="S19" s="29" t="s">
        <v>31</v>
      </c>
      <c r="T19" s="28">
        <v>3</v>
      </c>
      <c r="U19" s="4">
        <f t="shared" si="5"/>
        <v>0.5</v>
      </c>
      <c r="V19" s="28">
        <v>5</v>
      </c>
      <c r="W19" s="29" t="s">
        <v>31</v>
      </c>
      <c r="X19" s="28">
        <v>5</v>
      </c>
      <c r="Y19" s="4">
        <f t="shared" si="6"/>
        <v>1</v>
      </c>
      <c r="Z19" s="1">
        <f t="shared" si="4"/>
        <v>38</v>
      </c>
      <c r="AA19" s="5">
        <f t="shared" si="11"/>
        <v>26.131578947368421</v>
      </c>
      <c r="AB19" s="30">
        <f t="shared" si="10"/>
        <v>25</v>
      </c>
      <c r="AC19" s="4">
        <f t="shared" si="9"/>
        <v>0.65789473684210531</v>
      </c>
      <c r="AD19" s="8" t="s">
        <v>40</v>
      </c>
    </row>
    <row r="20" spans="1:30" x14ac:dyDescent="0.25">
      <c r="A20" t="s">
        <v>68</v>
      </c>
      <c r="B20" s="1">
        <v>33</v>
      </c>
      <c r="C20" s="1">
        <v>54</v>
      </c>
      <c r="D20" s="1">
        <v>20</v>
      </c>
      <c r="E20" s="4">
        <f t="shared" si="0"/>
        <v>0.60606060606060608</v>
      </c>
      <c r="F20" s="1">
        <v>38</v>
      </c>
      <c r="G20" s="1">
        <v>55</v>
      </c>
      <c r="H20" s="1">
        <v>25</v>
      </c>
      <c r="I20" s="4">
        <f t="shared" si="1"/>
        <v>0.65789473684210531</v>
      </c>
      <c r="J20" s="1">
        <v>29</v>
      </c>
      <c r="K20" s="1">
        <v>54</v>
      </c>
      <c r="L20" s="1">
        <v>20</v>
      </c>
      <c r="M20" s="4">
        <f t="shared" si="2"/>
        <v>0.68965517241379315</v>
      </c>
      <c r="N20" s="28">
        <v>33</v>
      </c>
      <c r="O20" s="29" t="s">
        <v>31</v>
      </c>
      <c r="P20" s="28">
        <v>21</v>
      </c>
      <c r="Q20" s="4">
        <f t="shared" si="7"/>
        <v>0.63636363636363635</v>
      </c>
      <c r="R20" s="28">
        <v>22</v>
      </c>
      <c r="S20" s="29" t="s">
        <v>31</v>
      </c>
      <c r="T20" s="28">
        <v>19</v>
      </c>
      <c r="U20" s="4">
        <f t="shared" si="5"/>
        <v>0.86363636363636365</v>
      </c>
      <c r="V20" s="28">
        <v>34</v>
      </c>
      <c r="W20" s="29" t="s">
        <v>31</v>
      </c>
      <c r="X20" s="28">
        <v>31</v>
      </c>
      <c r="Y20" s="4">
        <f t="shared" si="6"/>
        <v>0.91176470588235292</v>
      </c>
      <c r="Z20" s="1">
        <f t="shared" si="4"/>
        <v>189</v>
      </c>
      <c r="AA20" s="5">
        <f t="shared" si="11"/>
        <v>28.772486772486772</v>
      </c>
      <c r="AB20" s="30">
        <f t="shared" si="10"/>
        <v>136</v>
      </c>
      <c r="AC20" s="4">
        <f t="shared" si="9"/>
        <v>0.71957671957671954</v>
      </c>
    </row>
    <row r="21" spans="1:30" x14ac:dyDescent="0.25">
      <c r="A21" t="s">
        <v>69</v>
      </c>
      <c r="B21" s="1">
        <v>31</v>
      </c>
      <c r="C21" s="1">
        <v>55</v>
      </c>
      <c r="D21" s="1">
        <v>23</v>
      </c>
      <c r="E21" s="4">
        <f t="shared" si="0"/>
        <v>0.74193548387096775</v>
      </c>
      <c r="F21" s="1">
        <v>34</v>
      </c>
      <c r="G21" s="1">
        <v>53</v>
      </c>
      <c r="H21" s="1">
        <v>24</v>
      </c>
      <c r="I21" s="4">
        <f t="shared" si="1"/>
        <v>0.70588235294117652</v>
      </c>
      <c r="J21" s="1">
        <v>24</v>
      </c>
      <c r="K21" s="1">
        <v>48</v>
      </c>
      <c r="L21" s="1">
        <v>9</v>
      </c>
      <c r="M21" s="4">
        <f t="shared" si="2"/>
        <v>0.375</v>
      </c>
      <c r="N21" s="28">
        <v>27</v>
      </c>
      <c r="O21" s="29" t="s">
        <v>31</v>
      </c>
      <c r="P21" s="28">
        <v>13</v>
      </c>
      <c r="Q21" s="4">
        <f t="shared" si="7"/>
        <v>0.48148148148148145</v>
      </c>
      <c r="R21" s="28">
        <v>26</v>
      </c>
      <c r="S21" s="29" t="s">
        <v>31</v>
      </c>
      <c r="T21" s="28">
        <v>13</v>
      </c>
      <c r="U21" s="4">
        <f t="shared" si="5"/>
        <v>0.5</v>
      </c>
      <c r="V21" s="28">
        <v>31</v>
      </c>
      <c r="W21" s="29" t="s">
        <v>31</v>
      </c>
      <c r="X21" s="28">
        <v>25</v>
      </c>
      <c r="Y21" s="4">
        <f t="shared" si="6"/>
        <v>0.80645161290322576</v>
      </c>
      <c r="Z21" s="1">
        <f t="shared" si="4"/>
        <v>173</v>
      </c>
      <c r="AA21" s="5">
        <f t="shared" si="11"/>
        <v>26.930635838150287</v>
      </c>
      <c r="AB21" s="30">
        <f t="shared" si="10"/>
        <v>107</v>
      </c>
      <c r="AC21" s="4">
        <f t="shared" si="9"/>
        <v>0.61849710982658956</v>
      </c>
    </row>
    <row r="22" spans="1:30" x14ac:dyDescent="0.25">
      <c r="A22" t="s">
        <v>13</v>
      </c>
      <c r="B22" s="1">
        <v>116</v>
      </c>
      <c r="C22" s="1">
        <v>52</v>
      </c>
      <c r="D22" s="1">
        <v>83</v>
      </c>
      <c r="E22" s="4">
        <f t="shared" si="0"/>
        <v>0.71551724137931039</v>
      </c>
      <c r="F22" s="1">
        <v>134</v>
      </c>
      <c r="G22" s="1">
        <v>52</v>
      </c>
      <c r="H22" s="1">
        <v>95</v>
      </c>
      <c r="I22" s="4">
        <f t="shared" si="1"/>
        <v>0.70895522388059706</v>
      </c>
      <c r="J22" s="1">
        <v>109</v>
      </c>
      <c r="K22" s="1">
        <v>52</v>
      </c>
      <c r="L22" s="1">
        <v>78</v>
      </c>
      <c r="M22" s="4">
        <f t="shared" si="2"/>
        <v>0.7155963302752294</v>
      </c>
      <c r="N22" s="28">
        <v>92</v>
      </c>
      <c r="O22" s="29" t="s">
        <v>31</v>
      </c>
      <c r="P22" s="28">
        <v>54</v>
      </c>
      <c r="Q22" s="4">
        <f t="shared" si="7"/>
        <v>0.58695652173913049</v>
      </c>
      <c r="R22" s="28">
        <v>81</v>
      </c>
      <c r="S22" s="29" t="s">
        <v>31</v>
      </c>
      <c r="T22" s="28">
        <v>48</v>
      </c>
      <c r="U22" s="4">
        <f t="shared" si="5"/>
        <v>0.59259259259259256</v>
      </c>
      <c r="V22" s="28">
        <v>77</v>
      </c>
      <c r="W22" s="29" t="s">
        <v>31</v>
      </c>
      <c r="X22" s="28">
        <v>40</v>
      </c>
      <c r="Y22" s="4">
        <f t="shared" si="6"/>
        <v>0.51948051948051943</v>
      </c>
      <c r="Z22" s="1">
        <f t="shared" si="4"/>
        <v>609</v>
      </c>
      <c r="AA22" s="5">
        <f t="shared" si="11"/>
        <v>30.653530377668307</v>
      </c>
      <c r="AB22" s="30">
        <f t="shared" si="10"/>
        <v>398</v>
      </c>
      <c r="AC22" s="4">
        <f t="shared" si="9"/>
        <v>0.65353037766830868</v>
      </c>
    </row>
    <row r="23" spans="1:30" x14ac:dyDescent="0.25">
      <c r="A23" t="s">
        <v>14</v>
      </c>
      <c r="B23" s="1">
        <v>4</v>
      </c>
      <c r="C23" s="1" t="s">
        <v>8</v>
      </c>
      <c r="D23" s="1">
        <v>2</v>
      </c>
      <c r="E23" s="4">
        <f t="shared" si="0"/>
        <v>0.5</v>
      </c>
      <c r="F23" s="1">
        <v>7</v>
      </c>
      <c r="G23" s="1">
        <v>53</v>
      </c>
      <c r="H23" s="1">
        <v>6</v>
      </c>
      <c r="I23" s="4">
        <f t="shared" si="1"/>
        <v>0.8571428571428571</v>
      </c>
      <c r="J23" s="1">
        <v>16</v>
      </c>
      <c r="K23" s="1">
        <v>51</v>
      </c>
      <c r="L23" s="1">
        <v>10</v>
      </c>
      <c r="M23" s="4">
        <f t="shared" si="2"/>
        <v>0.625</v>
      </c>
      <c r="N23" s="28">
        <v>20</v>
      </c>
      <c r="O23" s="29" t="s">
        <v>31</v>
      </c>
      <c r="P23" s="28">
        <v>11</v>
      </c>
      <c r="Q23" s="4">
        <f t="shared" si="7"/>
        <v>0.55000000000000004</v>
      </c>
      <c r="R23" s="28">
        <v>22</v>
      </c>
      <c r="S23" s="29" t="s">
        <v>31</v>
      </c>
      <c r="T23" s="28">
        <v>10</v>
      </c>
      <c r="U23" s="4">
        <f t="shared" si="5"/>
        <v>0.45454545454545453</v>
      </c>
      <c r="V23" s="28">
        <v>16</v>
      </c>
      <c r="W23" s="29" t="s">
        <v>31</v>
      </c>
      <c r="X23" s="28">
        <v>13</v>
      </c>
      <c r="Y23" s="4">
        <f t="shared" si="6"/>
        <v>0.8125</v>
      </c>
      <c r="Z23" s="1">
        <f t="shared" si="4"/>
        <v>85</v>
      </c>
      <c r="AA23" s="5" t="e">
        <f t="shared" si="11"/>
        <v>#VALUE!</v>
      </c>
      <c r="AB23" s="30">
        <f t="shared" si="10"/>
        <v>52</v>
      </c>
      <c r="AC23" s="4">
        <f t="shared" si="9"/>
        <v>0.61176470588235299</v>
      </c>
    </row>
    <row r="24" spans="1:30" x14ac:dyDescent="0.25">
      <c r="A24" t="s">
        <v>15</v>
      </c>
      <c r="B24" s="1">
        <v>30</v>
      </c>
      <c r="C24" s="1">
        <v>53</v>
      </c>
      <c r="D24" s="1">
        <v>20</v>
      </c>
      <c r="E24" s="4">
        <f t="shared" si="0"/>
        <v>0.66666666666666663</v>
      </c>
      <c r="F24" s="1">
        <v>20</v>
      </c>
      <c r="G24" s="1">
        <v>52</v>
      </c>
      <c r="H24" s="1">
        <v>13</v>
      </c>
      <c r="I24" s="4">
        <f t="shared" si="1"/>
        <v>0.65</v>
      </c>
      <c r="J24" s="1">
        <v>16</v>
      </c>
      <c r="K24" s="1">
        <v>56</v>
      </c>
      <c r="L24" s="1">
        <v>12</v>
      </c>
      <c r="M24" s="4">
        <f t="shared" si="2"/>
        <v>0.75</v>
      </c>
      <c r="N24" s="28">
        <v>19</v>
      </c>
      <c r="O24" s="29" t="s">
        <v>31</v>
      </c>
      <c r="P24" s="28">
        <v>12</v>
      </c>
      <c r="Q24" s="4">
        <f t="shared" si="7"/>
        <v>0.63157894736842102</v>
      </c>
      <c r="R24" s="28">
        <v>16</v>
      </c>
      <c r="S24" s="29" t="s">
        <v>31</v>
      </c>
      <c r="T24" s="28">
        <v>12</v>
      </c>
      <c r="U24" s="4">
        <f t="shared" si="5"/>
        <v>0.75</v>
      </c>
      <c r="V24" s="28">
        <v>27</v>
      </c>
      <c r="W24" s="29" t="s">
        <v>31</v>
      </c>
      <c r="X24" s="28">
        <v>18</v>
      </c>
      <c r="Y24" s="4">
        <f t="shared" si="6"/>
        <v>0.66666666666666663</v>
      </c>
      <c r="Z24" s="1">
        <f t="shared" si="4"/>
        <v>128</v>
      </c>
      <c r="AA24" s="5">
        <f t="shared" si="11"/>
        <v>27.546875</v>
      </c>
      <c r="AB24" s="30">
        <f t="shared" si="10"/>
        <v>87</v>
      </c>
      <c r="AC24" s="4">
        <f t="shared" si="9"/>
        <v>0.6796875</v>
      </c>
    </row>
    <row r="25" spans="1:30" x14ac:dyDescent="0.25">
      <c r="A25" t="s">
        <v>16</v>
      </c>
      <c r="B25" s="1">
        <v>0</v>
      </c>
      <c r="C25" s="1" t="s">
        <v>8</v>
      </c>
      <c r="D25" s="1">
        <v>0</v>
      </c>
      <c r="E25" s="4" t="e">
        <f t="shared" si="0"/>
        <v>#DIV/0!</v>
      </c>
      <c r="F25" s="1">
        <v>0</v>
      </c>
      <c r="G25" s="1" t="s">
        <v>8</v>
      </c>
      <c r="H25" s="1">
        <v>0</v>
      </c>
      <c r="I25" s="4" t="e">
        <f t="shared" si="1"/>
        <v>#DIV/0!</v>
      </c>
      <c r="J25" s="1">
        <v>0</v>
      </c>
      <c r="K25" s="1" t="s">
        <v>8</v>
      </c>
      <c r="L25" s="1">
        <v>0</v>
      </c>
      <c r="M25" s="4" t="e">
        <f t="shared" si="2"/>
        <v>#DIV/0!</v>
      </c>
      <c r="N25" s="28">
        <v>0</v>
      </c>
      <c r="O25" s="29" t="s">
        <v>31</v>
      </c>
      <c r="P25" s="28">
        <v>0</v>
      </c>
      <c r="Q25" s="4" t="e">
        <f t="shared" si="7"/>
        <v>#DIV/0!</v>
      </c>
      <c r="R25" s="28">
        <v>0</v>
      </c>
      <c r="S25" s="29" t="s">
        <v>31</v>
      </c>
      <c r="T25" s="28">
        <v>0</v>
      </c>
      <c r="U25" s="4" t="e">
        <f t="shared" si="5"/>
        <v>#DIV/0!</v>
      </c>
      <c r="V25" s="28">
        <v>0</v>
      </c>
      <c r="W25" s="29" t="s">
        <v>31</v>
      </c>
      <c r="X25" s="28">
        <v>0</v>
      </c>
      <c r="Y25" s="4" t="e">
        <f t="shared" si="6"/>
        <v>#DIV/0!</v>
      </c>
      <c r="Z25" s="1">
        <f t="shared" si="4"/>
        <v>0</v>
      </c>
      <c r="AA25" s="6" t="s">
        <v>31</v>
      </c>
      <c r="AB25" s="30">
        <f t="shared" si="10"/>
        <v>0</v>
      </c>
      <c r="AC25" s="4" t="e">
        <f t="shared" si="9"/>
        <v>#DIV/0!</v>
      </c>
    </row>
    <row r="26" spans="1:30" x14ac:dyDescent="0.25">
      <c r="A26" t="s">
        <v>17</v>
      </c>
      <c r="B26" s="1">
        <v>56</v>
      </c>
      <c r="C26" s="1">
        <v>46</v>
      </c>
      <c r="D26" s="1">
        <v>19</v>
      </c>
      <c r="E26" s="4">
        <f t="shared" si="0"/>
        <v>0.3392857142857143</v>
      </c>
      <c r="F26" s="1">
        <v>65</v>
      </c>
      <c r="G26" s="1">
        <v>49</v>
      </c>
      <c r="H26" s="1">
        <v>31</v>
      </c>
      <c r="I26" s="4">
        <f t="shared" si="1"/>
        <v>0.47692307692307695</v>
      </c>
      <c r="J26" s="1">
        <v>41</v>
      </c>
      <c r="K26" s="1">
        <v>49</v>
      </c>
      <c r="L26" s="1">
        <v>19</v>
      </c>
      <c r="M26" s="4">
        <f t="shared" si="2"/>
        <v>0.46341463414634149</v>
      </c>
      <c r="N26" s="28">
        <v>24</v>
      </c>
      <c r="O26" s="29" t="s">
        <v>31</v>
      </c>
      <c r="P26" s="28">
        <v>11</v>
      </c>
      <c r="Q26" s="4">
        <f t="shared" si="7"/>
        <v>0.45833333333333331</v>
      </c>
      <c r="R26" s="28">
        <v>18</v>
      </c>
      <c r="S26" s="29" t="s">
        <v>31</v>
      </c>
      <c r="T26" s="28">
        <v>6</v>
      </c>
      <c r="U26" s="4">
        <f t="shared" si="5"/>
        <v>0.33333333333333331</v>
      </c>
      <c r="V26" s="28">
        <v>8</v>
      </c>
      <c r="W26" s="29" t="s">
        <v>31</v>
      </c>
      <c r="X26" s="28">
        <v>2</v>
      </c>
      <c r="Y26" s="4">
        <f t="shared" si="6"/>
        <v>0.25</v>
      </c>
      <c r="Z26" s="1">
        <f t="shared" si="4"/>
        <v>212</v>
      </c>
      <c r="AA26" s="5">
        <f>((B26*C26)+(F26*G26)+(J26*K26))/Z26</f>
        <v>36.650943396226417</v>
      </c>
      <c r="AB26" s="30">
        <f t="shared" si="10"/>
        <v>88</v>
      </c>
      <c r="AC26" s="4">
        <f t="shared" si="9"/>
        <v>0.41509433962264153</v>
      </c>
    </row>
    <row r="27" spans="1:30" x14ac:dyDescent="0.25">
      <c r="A27" t="s">
        <v>18</v>
      </c>
      <c r="B27" s="1">
        <v>11</v>
      </c>
      <c r="C27" s="1">
        <v>60</v>
      </c>
      <c r="D27" s="1">
        <v>9</v>
      </c>
      <c r="E27" s="4">
        <f t="shared" si="0"/>
        <v>0.81818181818181823</v>
      </c>
      <c r="F27" s="1">
        <v>17</v>
      </c>
      <c r="G27" s="1">
        <v>56</v>
      </c>
      <c r="H27" s="1">
        <v>15</v>
      </c>
      <c r="I27" s="4">
        <f t="shared" si="1"/>
        <v>0.88235294117647056</v>
      </c>
      <c r="J27" s="1">
        <v>16</v>
      </c>
      <c r="K27" s="1">
        <v>52</v>
      </c>
      <c r="L27" s="1">
        <v>11</v>
      </c>
      <c r="M27" s="4">
        <f t="shared" si="2"/>
        <v>0.6875</v>
      </c>
      <c r="N27" s="28">
        <v>25</v>
      </c>
      <c r="O27" s="29" t="s">
        <v>31</v>
      </c>
      <c r="P27" s="28">
        <v>14</v>
      </c>
      <c r="Q27" s="4">
        <f t="shared" si="7"/>
        <v>0.56000000000000005</v>
      </c>
      <c r="R27" s="28">
        <v>8</v>
      </c>
      <c r="S27" s="29" t="s">
        <v>31</v>
      </c>
      <c r="T27" s="28">
        <v>5</v>
      </c>
      <c r="U27" s="4">
        <f t="shared" si="5"/>
        <v>0.625</v>
      </c>
      <c r="V27" s="28">
        <v>13</v>
      </c>
      <c r="W27" s="29" t="s">
        <v>31</v>
      </c>
      <c r="X27" s="28">
        <v>7</v>
      </c>
      <c r="Y27" s="4">
        <f t="shared" si="6"/>
        <v>0.53846153846153844</v>
      </c>
      <c r="Z27" s="1">
        <f t="shared" si="4"/>
        <v>90</v>
      </c>
      <c r="AA27" s="5">
        <f>((B27*C27)+(F27*G27)+(J27*K27))/Z27</f>
        <v>27.155555555555555</v>
      </c>
      <c r="AB27" s="30">
        <f t="shared" si="10"/>
        <v>61</v>
      </c>
      <c r="AC27" s="4">
        <f t="shared" si="9"/>
        <v>0.67777777777777781</v>
      </c>
    </row>
    <row r="28" spans="1:30" x14ac:dyDescent="0.25">
      <c r="A28" t="s">
        <v>19</v>
      </c>
      <c r="B28" s="1">
        <v>19</v>
      </c>
      <c r="C28" s="1">
        <v>54</v>
      </c>
      <c r="D28" s="1">
        <v>17</v>
      </c>
      <c r="E28" s="4">
        <f t="shared" si="0"/>
        <v>0.89473684210526316</v>
      </c>
      <c r="F28" s="1">
        <v>28</v>
      </c>
      <c r="G28" s="1">
        <v>52</v>
      </c>
      <c r="H28" s="1">
        <v>23</v>
      </c>
      <c r="I28" s="4">
        <f t="shared" si="1"/>
        <v>0.8214285714285714</v>
      </c>
      <c r="J28" s="1">
        <v>25</v>
      </c>
      <c r="K28" s="1">
        <v>53</v>
      </c>
      <c r="L28" s="1">
        <v>20</v>
      </c>
      <c r="M28" s="4">
        <f t="shared" si="2"/>
        <v>0.8</v>
      </c>
      <c r="N28" s="28">
        <v>28</v>
      </c>
      <c r="O28" s="29" t="s">
        <v>31</v>
      </c>
      <c r="P28" s="28">
        <v>19</v>
      </c>
      <c r="Q28" s="4">
        <f t="shared" si="7"/>
        <v>0.6785714285714286</v>
      </c>
      <c r="R28" s="28">
        <v>17</v>
      </c>
      <c r="S28" s="29" t="s">
        <v>31</v>
      </c>
      <c r="T28" s="28">
        <v>14</v>
      </c>
      <c r="U28" s="4">
        <f t="shared" si="5"/>
        <v>0.82352941176470584</v>
      </c>
      <c r="V28" s="28">
        <v>19</v>
      </c>
      <c r="W28" s="29" t="s">
        <v>31</v>
      </c>
      <c r="X28" s="28">
        <v>16</v>
      </c>
      <c r="Y28" s="4">
        <f t="shared" si="6"/>
        <v>0.84210526315789469</v>
      </c>
      <c r="Z28" s="1">
        <f t="shared" si="4"/>
        <v>136</v>
      </c>
      <c r="AA28" s="5">
        <f>((B28*C28)+(F28*G28)+(J28*K28))/Z28</f>
        <v>27.992647058823529</v>
      </c>
      <c r="AB28" s="30">
        <f t="shared" si="10"/>
        <v>109</v>
      </c>
      <c r="AC28" s="4">
        <f t="shared" si="9"/>
        <v>0.80147058823529416</v>
      </c>
    </row>
    <row r="29" spans="1:30" x14ac:dyDescent="0.25">
      <c r="A29" t="s">
        <v>70</v>
      </c>
      <c r="B29" s="1">
        <v>2</v>
      </c>
      <c r="C29" s="1" t="s">
        <v>8</v>
      </c>
      <c r="D29" s="1">
        <v>2</v>
      </c>
      <c r="E29" s="4">
        <f t="shared" si="0"/>
        <v>1</v>
      </c>
      <c r="F29" s="1">
        <v>4</v>
      </c>
      <c r="G29" s="1" t="s">
        <v>8</v>
      </c>
      <c r="H29" s="1">
        <v>4</v>
      </c>
      <c r="I29" s="4">
        <f t="shared" si="1"/>
        <v>1</v>
      </c>
      <c r="J29" s="1">
        <v>3</v>
      </c>
      <c r="K29" s="1" t="s">
        <v>8</v>
      </c>
      <c r="L29" s="1">
        <v>3</v>
      </c>
      <c r="M29" s="4">
        <f t="shared" si="2"/>
        <v>1</v>
      </c>
      <c r="N29" s="28">
        <v>4</v>
      </c>
      <c r="O29" s="29" t="s">
        <v>31</v>
      </c>
      <c r="P29" s="28">
        <v>2</v>
      </c>
      <c r="Q29" s="4">
        <f t="shared" si="7"/>
        <v>0.5</v>
      </c>
      <c r="R29" s="28">
        <v>1</v>
      </c>
      <c r="S29" s="29" t="s">
        <v>31</v>
      </c>
      <c r="T29" s="28">
        <v>1</v>
      </c>
      <c r="U29" s="4">
        <f t="shared" si="5"/>
        <v>1</v>
      </c>
      <c r="V29" s="28">
        <v>1</v>
      </c>
      <c r="W29" s="29" t="s">
        <v>31</v>
      </c>
      <c r="X29" s="28">
        <v>1</v>
      </c>
      <c r="Y29" s="4">
        <f t="shared" si="6"/>
        <v>1</v>
      </c>
      <c r="Z29" s="1">
        <f t="shared" si="4"/>
        <v>15</v>
      </c>
      <c r="AA29" s="6" t="s">
        <v>31</v>
      </c>
      <c r="AB29" s="30">
        <f t="shared" si="10"/>
        <v>13</v>
      </c>
      <c r="AC29" s="4">
        <f t="shared" si="9"/>
        <v>0.8666666666666667</v>
      </c>
      <c r="AD29" s="7" t="s">
        <v>37</v>
      </c>
    </row>
    <row r="30" spans="1:30" x14ac:dyDescent="0.25">
      <c r="A30" t="s">
        <v>20</v>
      </c>
      <c r="B30" s="1">
        <v>16</v>
      </c>
      <c r="C30" s="1">
        <v>54</v>
      </c>
      <c r="D30" s="1">
        <v>13</v>
      </c>
      <c r="E30" s="4">
        <f t="shared" si="0"/>
        <v>0.8125</v>
      </c>
      <c r="F30" s="1">
        <v>30</v>
      </c>
      <c r="G30" s="1">
        <v>54</v>
      </c>
      <c r="H30" s="1">
        <v>17</v>
      </c>
      <c r="I30" s="4">
        <f t="shared" si="1"/>
        <v>0.56666666666666665</v>
      </c>
      <c r="J30" s="1">
        <v>27</v>
      </c>
      <c r="K30" s="1">
        <v>52</v>
      </c>
      <c r="L30" s="1">
        <v>15</v>
      </c>
      <c r="M30" s="4">
        <f t="shared" si="2"/>
        <v>0.55555555555555558</v>
      </c>
      <c r="N30" s="28">
        <v>14</v>
      </c>
      <c r="O30" s="29" t="s">
        <v>31</v>
      </c>
      <c r="P30" s="28">
        <v>7</v>
      </c>
      <c r="Q30" s="4">
        <f t="shared" si="7"/>
        <v>0.5</v>
      </c>
      <c r="R30" s="28">
        <v>10</v>
      </c>
      <c r="S30" s="29" t="s">
        <v>31</v>
      </c>
      <c r="T30" s="28">
        <v>7</v>
      </c>
      <c r="U30" s="4">
        <f t="shared" si="5"/>
        <v>0.7</v>
      </c>
      <c r="V30" s="28">
        <v>13</v>
      </c>
      <c r="W30" s="29" t="s">
        <v>31</v>
      </c>
      <c r="X30" s="28">
        <v>6</v>
      </c>
      <c r="Y30" s="4">
        <f t="shared" si="6"/>
        <v>0.46153846153846156</v>
      </c>
      <c r="Z30" s="1">
        <f t="shared" si="4"/>
        <v>110</v>
      </c>
      <c r="AA30" s="5">
        <f>((B30*C30)+(F30*G30)+(J30*K30))/Z30</f>
        <v>35.345454545454544</v>
      </c>
      <c r="AB30" s="30">
        <f t="shared" si="10"/>
        <v>65</v>
      </c>
      <c r="AC30" s="4">
        <f t="shared" si="9"/>
        <v>0.59090909090909094</v>
      </c>
    </row>
    <row r="31" spans="1:30" x14ac:dyDescent="0.25">
      <c r="A31" t="s">
        <v>21</v>
      </c>
      <c r="B31" s="1">
        <v>21</v>
      </c>
      <c r="C31" s="1">
        <v>46</v>
      </c>
      <c r="D31" s="1">
        <v>7</v>
      </c>
      <c r="E31" s="4">
        <f t="shared" si="0"/>
        <v>0.33333333333333331</v>
      </c>
      <c r="F31" s="1">
        <v>9</v>
      </c>
      <c r="G31" s="1">
        <v>46</v>
      </c>
      <c r="H31" s="1">
        <v>4</v>
      </c>
      <c r="I31" s="4">
        <f t="shared" si="1"/>
        <v>0.44444444444444442</v>
      </c>
      <c r="J31" s="1">
        <v>13</v>
      </c>
      <c r="K31" s="1">
        <v>51</v>
      </c>
      <c r="L31" s="1">
        <v>6</v>
      </c>
      <c r="M31" s="4">
        <f t="shared" si="2"/>
        <v>0.46153846153846156</v>
      </c>
      <c r="N31" s="28">
        <v>8</v>
      </c>
      <c r="O31" s="29" t="s">
        <v>31</v>
      </c>
      <c r="P31" s="28">
        <v>5</v>
      </c>
      <c r="Q31" s="4">
        <f t="shared" si="7"/>
        <v>0.625</v>
      </c>
      <c r="R31" s="28">
        <v>8</v>
      </c>
      <c r="S31" s="29" t="s">
        <v>31</v>
      </c>
      <c r="T31" s="28">
        <v>6</v>
      </c>
      <c r="U31" s="4">
        <f t="shared" si="5"/>
        <v>0.75</v>
      </c>
      <c r="V31" s="28">
        <v>14</v>
      </c>
      <c r="W31" s="29" t="s">
        <v>31</v>
      </c>
      <c r="X31" s="28">
        <v>13</v>
      </c>
      <c r="Y31" s="4">
        <f t="shared" si="6"/>
        <v>0.9285714285714286</v>
      </c>
      <c r="Z31" s="1">
        <f t="shared" si="4"/>
        <v>73</v>
      </c>
      <c r="AA31" s="5">
        <f>((B31*C31)+(F31*G31)+(J31*K31))/Z31</f>
        <v>27.986301369863014</v>
      </c>
      <c r="AB31" s="30">
        <f t="shared" si="10"/>
        <v>41</v>
      </c>
      <c r="AC31" s="4">
        <f t="shared" si="9"/>
        <v>0.56164383561643838</v>
      </c>
    </row>
    <row r="32" spans="1:30" x14ac:dyDescent="0.25">
      <c r="A32" t="s">
        <v>22</v>
      </c>
      <c r="B32" s="1">
        <v>55</v>
      </c>
      <c r="C32" s="1">
        <v>53</v>
      </c>
      <c r="D32" s="1">
        <v>37</v>
      </c>
      <c r="E32" s="4">
        <f t="shared" si="0"/>
        <v>0.67272727272727273</v>
      </c>
      <c r="F32" s="1">
        <v>53</v>
      </c>
      <c r="G32" s="1">
        <v>51</v>
      </c>
      <c r="H32" s="1">
        <v>29</v>
      </c>
      <c r="I32" s="4">
        <f t="shared" si="1"/>
        <v>0.54716981132075471</v>
      </c>
      <c r="J32" s="1">
        <v>70</v>
      </c>
      <c r="K32" s="1">
        <v>52</v>
      </c>
      <c r="L32" s="1">
        <v>45</v>
      </c>
      <c r="M32" s="4">
        <f t="shared" si="2"/>
        <v>0.6428571428571429</v>
      </c>
      <c r="N32" s="28">
        <v>45</v>
      </c>
      <c r="O32" s="29" t="s">
        <v>31</v>
      </c>
      <c r="P32" s="28">
        <v>22</v>
      </c>
      <c r="Q32" s="4">
        <f t="shared" si="7"/>
        <v>0.48888888888888887</v>
      </c>
      <c r="R32" s="28">
        <v>50</v>
      </c>
      <c r="S32" s="29" t="s">
        <v>31</v>
      </c>
      <c r="T32" s="28">
        <v>26</v>
      </c>
      <c r="U32" s="4">
        <f t="shared" si="5"/>
        <v>0.52</v>
      </c>
      <c r="V32" s="28">
        <v>52</v>
      </c>
      <c r="W32" s="29" t="s">
        <v>31</v>
      </c>
      <c r="X32" s="28">
        <v>31</v>
      </c>
      <c r="Y32" s="4">
        <f t="shared" si="6"/>
        <v>0.59615384615384615</v>
      </c>
      <c r="Z32" s="1">
        <f t="shared" si="4"/>
        <v>325</v>
      </c>
      <c r="AA32" s="5">
        <f>((B32*C32)+(F32*G32)+(J32*K32))/Z32</f>
        <v>28.486153846153847</v>
      </c>
      <c r="AB32" s="30">
        <f t="shared" si="10"/>
        <v>190</v>
      </c>
      <c r="AC32" s="4">
        <f t="shared" si="9"/>
        <v>0.58461538461538465</v>
      </c>
    </row>
    <row r="33" spans="1:30" x14ac:dyDescent="0.25">
      <c r="A33" t="s">
        <v>23</v>
      </c>
      <c r="B33" s="1">
        <v>87</v>
      </c>
      <c r="C33" s="1">
        <v>57</v>
      </c>
      <c r="D33" s="1">
        <v>67</v>
      </c>
      <c r="E33" s="4">
        <f t="shared" si="0"/>
        <v>0.77011494252873558</v>
      </c>
      <c r="F33" s="1">
        <v>69</v>
      </c>
      <c r="G33" s="1">
        <v>56</v>
      </c>
      <c r="H33" s="1">
        <v>51</v>
      </c>
      <c r="I33" s="4">
        <f t="shared" si="1"/>
        <v>0.73913043478260865</v>
      </c>
      <c r="J33" s="1">
        <v>54</v>
      </c>
      <c r="K33" s="1">
        <v>57</v>
      </c>
      <c r="L33" s="1">
        <v>44</v>
      </c>
      <c r="M33" s="4">
        <f t="shared" si="2"/>
        <v>0.81481481481481477</v>
      </c>
      <c r="N33" s="28">
        <v>57</v>
      </c>
      <c r="O33" s="29" t="s">
        <v>31</v>
      </c>
      <c r="P33" s="28">
        <v>43</v>
      </c>
      <c r="Q33" s="4">
        <f t="shared" si="7"/>
        <v>0.75438596491228072</v>
      </c>
      <c r="R33" s="28">
        <v>45</v>
      </c>
      <c r="S33" s="29" t="s">
        <v>31</v>
      </c>
      <c r="T33" s="28">
        <v>32</v>
      </c>
      <c r="U33" s="4">
        <f t="shared" si="5"/>
        <v>0.71111111111111114</v>
      </c>
      <c r="V33" s="28">
        <v>51</v>
      </c>
      <c r="W33" s="29" t="s">
        <v>31</v>
      </c>
      <c r="X33" s="28">
        <v>31</v>
      </c>
      <c r="Y33" s="4">
        <f t="shared" si="6"/>
        <v>0.60784313725490191</v>
      </c>
      <c r="Z33" s="1">
        <f t="shared" si="4"/>
        <v>363</v>
      </c>
      <c r="AA33" s="5">
        <f>((B33*C33)+(F33*G33)+(J33*K33))/Z33</f>
        <v>32.785123966942152</v>
      </c>
      <c r="AB33" s="30">
        <f t="shared" si="10"/>
        <v>268</v>
      </c>
      <c r="AC33" s="4">
        <f t="shared" si="9"/>
        <v>0.73829201101928377</v>
      </c>
    </row>
    <row r="34" spans="1:30" x14ac:dyDescent="0.25">
      <c r="A34" t="s">
        <v>24</v>
      </c>
      <c r="B34" s="1">
        <v>10</v>
      </c>
      <c r="C34" s="1">
        <v>46</v>
      </c>
      <c r="D34" s="1">
        <v>4</v>
      </c>
      <c r="E34" s="4">
        <f t="shared" si="0"/>
        <v>0.4</v>
      </c>
      <c r="F34" s="1">
        <v>10</v>
      </c>
      <c r="G34" s="1">
        <v>53</v>
      </c>
      <c r="H34" s="1">
        <v>5</v>
      </c>
      <c r="I34" s="4">
        <f t="shared" si="1"/>
        <v>0.5</v>
      </c>
      <c r="J34" s="1">
        <v>9</v>
      </c>
      <c r="K34" s="1">
        <v>48</v>
      </c>
      <c r="L34" s="1">
        <v>5</v>
      </c>
      <c r="M34" s="4">
        <f t="shared" si="2"/>
        <v>0.55555555555555558</v>
      </c>
      <c r="N34" s="28">
        <v>7</v>
      </c>
      <c r="O34" s="29" t="s">
        <v>31</v>
      </c>
      <c r="P34" s="28">
        <v>6</v>
      </c>
      <c r="Q34" s="4">
        <f t="shared" si="7"/>
        <v>0.8571428571428571</v>
      </c>
      <c r="R34" s="28">
        <v>6</v>
      </c>
      <c r="S34" s="29" t="s">
        <v>31</v>
      </c>
      <c r="T34" s="28">
        <v>5</v>
      </c>
      <c r="U34" s="4">
        <f t="shared" si="5"/>
        <v>0.83333333333333337</v>
      </c>
      <c r="V34" s="28">
        <v>4</v>
      </c>
      <c r="W34" s="29" t="s">
        <v>31</v>
      </c>
      <c r="X34" s="28">
        <v>2</v>
      </c>
      <c r="Y34" s="4">
        <f t="shared" si="6"/>
        <v>0.5</v>
      </c>
      <c r="Z34" s="1">
        <f t="shared" si="4"/>
        <v>46</v>
      </c>
      <c r="AA34" s="5">
        <f>((B34*C34)+(F34*G34)+(J34*K34))/Z34</f>
        <v>30.913043478260871</v>
      </c>
      <c r="AB34" s="30">
        <f t="shared" si="10"/>
        <v>27</v>
      </c>
      <c r="AC34" s="4">
        <f t="shared" si="9"/>
        <v>0.58695652173913049</v>
      </c>
    </row>
    <row r="35" spans="1:30" x14ac:dyDescent="0.25">
      <c r="A35" t="s">
        <v>25</v>
      </c>
      <c r="B35" s="1">
        <v>0</v>
      </c>
      <c r="C35" s="1" t="s">
        <v>8</v>
      </c>
      <c r="D35" s="1">
        <v>0</v>
      </c>
      <c r="E35" s="4" t="e">
        <f t="shared" si="0"/>
        <v>#DIV/0!</v>
      </c>
      <c r="F35" s="1">
        <v>2</v>
      </c>
      <c r="G35" s="1" t="s">
        <v>8</v>
      </c>
      <c r="H35" s="1">
        <v>2</v>
      </c>
      <c r="I35" s="4">
        <f t="shared" si="1"/>
        <v>1</v>
      </c>
      <c r="J35" s="1">
        <v>1</v>
      </c>
      <c r="K35" s="1" t="s">
        <v>8</v>
      </c>
      <c r="L35" s="1">
        <v>1</v>
      </c>
      <c r="M35" s="4">
        <f t="shared" si="2"/>
        <v>1</v>
      </c>
      <c r="N35" s="28">
        <v>0</v>
      </c>
      <c r="O35" s="29" t="s">
        <v>31</v>
      </c>
      <c r="P35" s="28">
        <v>0</v>
      </c>
      <c r="Q35" s="4" t="e">
        <f t="shared" si="7"/>
        <v>#DIV/0!</v>
      </c>
      <c r="R35" s="28">
        <v>0</v>
      </c>
      <c r="S35" s="29" t="s">
        <v>31</v>
      </c>
      <c r="T35" s="28">
        <v>0</v>
      </c>
      <c r="U35" s="4" t="e">
        <f t="shared" si="5"/>
        <v>#DIV/0!</v>
      </c>
      <c r="V35" s="28">
        <v>0</v>
      </c>
      <c r="W35" s="29" t="s">
        <v>31</v>
      </c>
      <c r="X35" s="28">
        <v>0</v>
      </c>
      <c r="Y35" s="4" t="e">
        <f t="shared" si="6"/>
        <v>#DIV/0!</v>
      </c>
      <c r="Z35" s="1">
        <f t="shared" si="4"/>
        <v>3</v>
      </c>
      <c r="AA35" s="6" t="s">
        <v>31</v>
      </c>
      <c r="AB35" s="30">
        <f t="shared" si="10"/>
        <v>3</v>
      </c>
      <c r="AC35" s="4">
        <f t="shared" si="9"/>
        <v>1</v>
      </c>
    </row>
    <row r="36" spans="1:30" x14ac:dyDescent="0.25">
      <c r="A36" t="s">
        <v>35</v>
      </c>
      <c r="B36" s="1">
        <v>247</v>
      </c>
      <c r="C36" s="1">
        <v>67</v>
      </c>
      <c r="D36" s="1">
        <v>219</v>
      </c>
      <c r="E36" s="4">
        <f t="shared" si="0"/>
        <v>0.88663967611336036</v>
      </c>
      <c r="F36" s="1">
        <v>239</v>
      </c>
      <c r="G36" s="1">
        <v>66</v>
      </c>
      <c r="H36" s="1">
        <v>202</v>
      </c>
      <c r="I36" s="4">
        <f t="shared" si="1"/>
        <v>0.84518828451882844</v>
      </c>
      <c r="J36" s="1">
        <v>274</v>
      </c>
      <c r="K36" s="1">
        <v>65</v>
      </c>
      <c r="L36" s="1">
        <v>226</v>
      </c>
      <c r="M36" s="4">
        <f t="shared" si="2"/>
        <v>0.82481751824817517</v>
      </c>
      <c r="N36" s="28">
        <v>272</v>
      </c>
      <c r="O36" s="29" t="s">
        <v>31</v>
      </c>
      <c r="P36" s="28">
        <v>231</v>
      </c>
      <c r="Q36" s="4">
        <f t="shared" si="7"/>
        <v>0.84926470588235292</v>
      </c>
      <c r="R36" s="28">
        <v>215</v>
      </c>
      <c r="S36" s="29" t="s">
        <v>31</v>
      </c>
      <c r="T36" s="28">
        <v>188</v>
      </c>
      <c r="U36" s="4">
        <f t="shared" si="5"/>
        <v>0.87441860465116283</v>
      </c>
      <c r="V36" s="28">
        <v>230</v>
      </c>
      <c r="W36" s="29" t="s">
        <v>31</v>
      </c>
      <c r="X36" s="28">
        <v>200</v>
      </c>
      <c r="Y36" s="4">
        <f t="shared" si="6"/>
        <v>0.86956521739130432</v>
      </c>
      <c r="Z36" s="1">
        <f t="shared" si="4"/>
        <v>1477</v>
      </c>
      <c r="AA36" s="5">
        <f>((B36*C36)+(F36*G36)+(J36*K36))/Z36</f>
        <v>33.942450914014898</v>
      </c>
      <c r="AB36" s="30">
        <f t="shared" si="10"/>
        <v>1266</v>
      </c>
      <c r="AC36" s="4">
        <f t="shared" si="9"/>
        <v>0.8571428571428571</v>
      </c>
      <c r="AD36" s="8" t="s">
        <v>40</v>
      </c>
    </row>
    <row r="37" spans="1:30" x14ac:dyDescent="0.25">
      <c r="A37" t="s">
        <v>71</v>
      </c>
      <c r="B37" s="1" t="s">
        <v>72</v>
      </c>
      <c r="C37" s="1" t="s">
        <v>72</v>
      </c>
      <c r="D37" s="1" t="s">
        <v>72</v>
      </c>
      <c r="E37" s="1" t="s">
        <v>72</v>
      </c>
      <c r="F37" s="1" t="s">
        <v>72</v>
      </c>
      <c r="G37" s="1" t="s">
        <v>72</v>
      </c>
      <c r="H37" s="1" t="s">
        <v>72</v>
      </c>
      <c r="I37" s="1" t="s">
        <v>72</v>
      </c>
      <c r="J37" s="1" t="s">
        <v>72</v>
      </c>
      <c r="K37" s="1" t="s">
        <v>72</v>
      </c>
      <c r="L37" s="1" t="s">
        <v>72</v>
      </c>
      <c r="M37" s="4" t="e">
        <f t="shared" si="2"/>
        <v>#VALUE!</v>
      </c>
      <c r="N37" s="28">
        <v>0</v>
      </c>
      <c r="O37" s="29" t="s">
        <v>31</v>
      </c>
      <c r="P37" s="28">
        <v>0</v>
      </c>
      <c r="Q37" s="4" t="e">
        <f t="shared" si="7"/>
        <v>#DIV/0!</v>
      </c>
      <c r="R37" s="28">
        <v>6</v>
      </c>
      <c r="S37" s="29" t="s">
        <v>31</v>
      </c>
      <c r="T37" s="28">
        <v>6</v>
      </c>
      <c r="U37" s="4">
        <f t="shared" si="5"/>
        <v>1</v>
      </c>
      <c r="V37" s="28">
        <v>5</v>
      </c>
      <c r="W37" s="29" t="s">
        <v>31</v>
      </c>
      <c r="X37" s="28">
        <v>5</v>
      </c>
      <c r="Y37" s="4">
        <f t="shared" si="6"/>
        <v>1</v>
      </c>
      <c r="Z37" s="1">
        <f t="shared" si="4"/>
        <v>11</v>
      </c>
      <c r="AA37" s="5"/>
      <c r="AB37" s="30">
        <f t="shared" si="10"/>
        <v>11</v>
      </c>
      <c r="AC37" s="4">
        <f t="shared" si="9"/>
        <v>1</v>
      </c>
      <c r="AD37" s="8"/>
    </row>
    <row r="38" spans="1:30" x14ac:dyDescent="0.25">
      <c r="A38" t="s">
        <v>26</v>
      </c>
      <c r="B38" s="1">
        <v>1</v>
      </c>
      <c r="C38" s="1" t="s">
        <v>8</v>
      </c>
      <c r="D38" s="1">
        <v>1</v>
      </c>
      <c r="E38" s="4">
        <f>D38/B38</f>
        <v>1</v>
      </c>
      <c r="F38" s="1">
        <v>1</v>
      </c>
      <c r="G38" s="1" t="s">
        <v>8</v>
      </c>
      <c r="H38" s="1">
        <v>1</v>
      </c>
      <c r="I38" s="4">
        <f>H38/F38</f>
        <v>1</v>
      </c>
      <c r="J38" s="1">
        <v>3</v>
      </c>
      <c r="K38" s="1" t="s">
        <v>8</v>
      </c>
      <c r="L38" s="1">
        <v>3</v>
      </c>
      <c r="M38" s="4">
        <f t="shared" si="2"/>
        <v>1</v>
      </c>
      <c r="N38" s="28">
        <v>8</v>
      </c>
      <c r="O38" s="29" t="s">
        <v>31</v>
      </c>
      <c r="P38" s="28">
        <v>5</v>
      </c>
      <c r="Q38" s="4">
        <f t="shared" si="7"/>
        <v>0.625</v>
      </c>
      <c r="R38" s="28">
        <v>3</v>
      </c>
      <c r="S38" s="29" t="s">
        <v>31</v>
      </c>
      <c r="T38" s="28">
        <v>2</v>
      </c>
      <c r="U38" s="4">
        <f t="shared" si="5"/>
        <v>0.66666666666666663</v>
      </c>
      <c r="V38" s="28">
        <v>0</v>
      </c>
      <c r="W38" s="29" t="s">
        <v>31</v>
      </c>
      <c r="X38" s="28">
        <v>0</v>
      </c>
      <c r="Y38" s="4" t="e">
        <f t="shared" si="6"/>
        <v>#DIV/0!</v>
      </c>
      <c r="Z38" s="1">
        <f t="shared" si="4"/>
        <v>16</v>
      </c>
      <c r="AA38" s="6" t="s">
        <v>31</v>
      </c>
      <c r="AB38" s="30">
        <f t="shared" si="10"/>
        <v>12</v>
      </c>
      <c r="AC38" s="4">
        <f t="shared" si="9"/>
        <v>0.75</v>
      </c>
    </row>
    <row r="39" spans="1:30" x14ac:dyDescent="0.25">
      <c r="A39" t="s">
        <v>27</v>
      </c>
      <c r="B39" s="1">
        <v>2</v>
      </c>
      <c r="C39" s="1" t="s">
        <v>8</v>
      </c>
      <c r="D39" s="1">
        <v>2</v>
      </c>
      <c r="E39" s="4">
        <f>D39/B39</f>
        <v>1</v>
      </c>
      <c r="F39" s="1">
        <v>6</v>
      </c>
      <c r="G39" s="1">
        <v>47</v>
      </c>
      <c r="H39" s="1">
        <v>2</v>
      </c>
      <c r="I39" s="4">
        <f>H39/F39</f>
        <v>0.33333333333333331</v>
      </c>
      <c r="J39" s="1">
        <v>8</v>
      </c>
      <c r="K39" s="1">
        <v>47</v>
      </c>
      <c r="L39" s="1">
        <v>3</v>
      </c>
      <c r="M39" s="4">
        <f t="shared" si="2"/>
        <v>0.375</v>
      </c>
      <c r="N39" s="28">
        <v>3</v>
      </c>
      <c r="O39" s="29" t="s">
        <v>31</v>
      </c>
      <c r="P39" s="28">
        <v>1</v>
      </c>
      <c r="Q39" s="4">
        <f t="shared" si="7"/>
        <v>0.33333333333333331</v>
      </c>
      <c r="R39" s="28">
        <v>4</v>
      </c>
      <c r="S39" s="29" t="s">
        <v>31</v>
      </c>
      <c r="T39" s="28">
        <v>2</v>
      </c>
      <c r="U39" s="4">
        <f t="shared" si="5"/>
        <v>0.5</v>
      </c>
      <c r="V39" s="28">
        <v>2</v>
      </c>
      <c r="W39" s="29" t="s">
        <v>31</v>
      </c>
      <c r="X39" s="28">
        <v>1</v>
      </c>
      <c r="Y39" s="4">
        <f t="shared" si="6"/>
        <v>0.5</v>
      </c>
      <c r="Z39" s="1">
        <f t="shared" si="4"/>
        <v>25</v>
      </c>
      <c r="AA39" s="6" t="s">
        <v>31</v>
      </c>
      <c r="AB39" s="30">
        <f t="shared" si="10"/>
        <v>11</v>
      </c>
      <c r="AC39" s="4">
        <f t="shared" si="9"/>
        <v>0.44</v>
      </c>
    </row>
    <row r="41" spans="1:30" x14ac:dyDescent="0.25">
      <c r="A41" t="s">
        <v>34</v>
      </c>
    </row>
  </sheetData>
  <mergeCells count="7">
    <mergeCell ref="Z2:AC2"/>
    <mergeCell ref="B2:E2"/>
    <mergeCell ref="F2:I2"/>
    <mergeCell ref="J2:M2"/>
    <mergeCell ref="N2:Q2"/>
    <mergeCell ref="R2:U2"/>
    <mergeCell ref="V2:Y2"/>
  </mergeCells>
  <phoneticPr fontId="7" type="noConversion"/>
  <pageMargins left="0.7" right="0.7" top="0.75" bottom="0.75" header="0.3" footer="0.3"/>
  <pageSetup orientation="portrait" verticalDpi="597"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40"/>
  <sheetViews>
    <sheetView workbookViewId="0">
      <selection activeCell="B21" sqref="B21"/>
    </sheetView>
  </sheetViews>
  <sheetFormatPr defaultRowHeight="15" x14ac:dyDescent="0.25"/>
  <cols>
    <col min="1" max="1" width="44.28515625" bestFit="1" customWidth="1"/>
    <col min="2" max="2" width="32.85546875" bestFit="1" customWidth="1"/>
    <col min="3" max="3" width="12" bestFit="1" customWidth="1"/>
  </cols>
  <sheetData>
    <row r="3" spans="1:3" x14ac:dyDescent="0.25">
      <c r="A3" s="14" t="s">
        <v>58</v>
      </c>
      <c r="B3" t="s">
        <v>60</v>
      </c>
      <c r="C3" t="s">
        <v>61</v>
      </c>
    </row>
    <row r="4" spans="1:3" x14ac:dyDescent="0.25">
      <c r="A4" s="15" t="s">
        <v>25</v>
      </c>
      <c r="B4" s="16">
        <v>3</v>
      </c>
      <c r="C4" s="16">
        <v>1</v>
      </c>
    </row>
    <row r="5" spans="1:3" x14ac:dyDescent="0.25">
      <c r="A5" s="15" t="s">
        <v>71</v>
      </c>
      <c r="B5" s="16">
        <v>11</v>
      </c>
      <c r="C5" s="16">
        <v>1</v>
      </c>
    </row>
    <row r="6" spans="1:3" x14ac:dyDescent="0.25">
      <c r="A6" s="15" t="s">
        <v>9</v>
      </c>
      <c r="B6" s="16">
        <v>468</v>
      </c>
      <c r="C6" s="16">
        <v>0.98076923076923073</v>
      </c>
    </row>
    <row r="7" spans="1:3" x14ac:dyDescent="0.25">
      <c r="A7" s="15" t="s">
        <v>10</v>
      </c>
      <c r="B7" s="16">
        <v>42</v>
      </c>
      <c r="C7" s="16">
        <v>0.9285714285714286</v>
      </c>
    </row>
    <row r="8" spans="1:3" x14ac:dyDescent="0.25">
      <c r="A8" s="15" t="s">
        <v>63</v>
      </c>
      <c r="B8" s="16">
        <v>155</v>
      </c>
      <c r="C8" s="16">
        <v>0.92420000000000002</v>
      </c>
    </row>
    <row r="9" spans="1:3" x14ac:dyDescent="0.25">
      <c r="A9" s="15" t="s">
        <v>70</v>
      </c>
      <c r="B9" s="16">
        <v>15</v>
      </c>
      <c r="C9" s="16">
        <v>0.8666666666666667</v>
      </c>
    </row>
    <row r="10" spans="1:3" x14ac:dyDescent="0.25">
      <c r="A10" s="15" t="s">
        <v>35</v>
      </c>
      <c r="B10" s="16">
        <v>1477</v>
      </c>
      <c r="C10" s="16">
        <v>0.8571428571428571</v>
      </c>
    </row>
    <row r="11" spans="1:3" x14ac:dyDescent="0.25">
      <c r="A11" s="15" t="s">
        <v>19</v>
      </c>
      <c r="B11" s="16">
        <v>136</v>
      </c>
      <c r="C11" s="16">
        <v>0.80147058823529416</v>
      </c>
    </row>
    <row r="12" spans="1:3" x14ac:dyDescent="0.25">
      <c r="A12" s="15" t="s">
        <v>11</v>
      </c>
      <c r="B12" s="16">
        <v>24</v>
      </c>
      <c r="C12" s="16">
        <v>0.79166666666666663</v>
      </c>
    </row>
    <row r="13" spans="1:3" x14ac:dyDescent="0.25">
      <c r="A13" s="15" t="s">
        <v>2</v>
      </c>
      <c r="B13" s="16">
        <v>114</v>
      </c>
      <c r="C13" s="16">
        <v>0.78947368421052633</v>
      </c>
    </row>
    <row r="14" spans="1:3" x14ac:dyDescent="0.25">
      <c r="A14" s="15" t="s">
        <v>7</v>
      </c>
      <c r="B14" s="16">
        <v>17</v>
      </c>
      <c r="C14" s="16">
        <v>0.76470588235294112</v>
      </c>
    </row>
    <row r="15" spans="1:3" x14ac:dyDescent="0.25">
      <c r="A15" s="15" t="s">
        <v>26</v>
      </c>
      <c r="B15" s="16">
        <v>16</v>
      </c>
      <c r="C15" s="16">
        <v>0.75</v>
      </c>
    </row>
    <row r="16" spans="1:3" x14ac:dyDescent="0.25">
      <c r="A16" s="15" t="s">
        <v>23</v>
      </c>
      <c r="B16" s="16">
        <v>363</v>
      </c>
      <c r="C16" s="16">
        <v>0.73829201101928377</v>
      </c>
    </row>
    <row r="17" spans="1:3" x14ac:dyDescent="0.25">
      <c r="A17" s="15" t="s">
        <v>64</v>
      </c>
      <c r="B17" s="16">
        <v>5572</v>
      </c>
      <c r="C17" s="16">
        <v>0.72666905958363248</v>
      </c>
    </row>
    <row r="18" spans="1:3" x14ac:dyDescent="0.25">
      <c r="A18" s="15" t="s">
        <v>68</v>
      </c>
      <c r="B18" s="16">
        <v>189</v>
      </c>
      <c r="C18" s="16">
        <v>0.71957671957671954</v>
      </c>
    </row>
    <row r="19" spans="1:3" x14ac:dyDescent="0.25">
      <c r="A19" s="15" t="s">
        <v>15</v>
      </c>
      <c r="B19" s="16">
        <v>128</v>
      </c>
      <c r="C19" s="16">
        <v>0.6796875</v>
      </c>
    </row>
    <row r="20" spans="1:3" x14ac:dyDescent="0.25">
      <c r="A20" s="15" t="s">
        <v>3</v>
      </c>
      <c r="B20" s="16">
        <v>87</v>
      </c>
      <c r="C20" s="16">
        <v>0.67816091954022983</v>
      </c>
    </row>
    <row r="21" spans="1:3" x14ac:dyDescent="0.25">
      <c r="A21" s="15" t="s">
        <v>18</v>
      </c>
      <c r="B21" s="16">
        <v>90</v>
      </c>
      <c r="C21" s="16">
        <v>0.67777777777777781</v>
      </c>
    </row>
    <row r="22" spans="1:3" x14ac:dyDescent="0.25">
      <c r="A22" s="15" t="s">
        <v>32</v>
      </c>
      <c r="B22" s="16">
        <v>54</v>
      </c>
      <c r="C22" s="16">
        <v>0.66666666666666663</v>
      </c>
    </row>
    <row r="23" spans="1:3" x14ac:dyDescent="0.25">
      <c r="A23" s="15" t="s">
        <v>1</v>
      </c>
      <c r="B23" s="16">
        <v>38</v>
      </c>
      <c r="C23" s="16">
        <v>0.65789473684210531</v>
      </c>
    </row>
    <row r="24" spans="1:3" x14ac:dyDescent="0.25">
      <c r="A24" s="15" t="s">
        <v>33</v>
      </c>
      <c r="B24" s="16">
        <v>38</v>
      </c>
      <c r="C24" s="16">
        <v>0.65789473684210531</v>
      </c>
    </row>
    <row r="25" spans="1:3" x14ac:dyDescent="0.25">
      <c r="A25" s="15" t="s">
        <v>13</v>
      </c>
      <c r="B25" s="16">
        <v>609</v>
      </c>
      <c r="C25" s="16">
        <v>0.65353037766830868</v>
      </c>
    </row>
    <row r="26" spans="1:3" x14ac:dyDescent="0.25">
      <c r="A26" s="15" t="s">
        <v>0</v>
      </c>
      <c r="B26" s="16">
        <v>175</v>
      </c>
      <c r="C26" s="16">
        <v>0.63428571428571423</v>
      </c>
    </row>
    <row r="27" spans="1:3" x14ac:dyDescent="0.25">
      <c r="A27" s="15" t="s">
        <v>6</v>
      </c>
      <c r="B27" s="16">
        <v>204</v>
      </c>
      <c r="C27" s="16">
        <v>0.62745098039215685</v>
      </c>
    </row>
    <row r="28" spans="1:3" x14ac:dyDescent="0.25">
      <c r="A28" s="15" t="s">
        <v>69</v>
      </c>
      <c r="B28" s="16">
        <v>173</v>
      </c>
      <c r="C28" s="16">
        <v>0.61849710982658956</v>
      </c>
    </row>
    <row r="29" spans="1:3" x14ac:dyDescent="0.25">
      <c r="A29" s="15" t="s">
        <v>14</v>
      </c>
      <c r="B29" s="16">
        <v>85</v>
      </c>
      <c r="C29" s="16">
        <v>0.61176470588235299</v>
      </c>
    </row>
    <row r="30" spans="1:3" x14ac:dyDescent="0.25">
      <c r="A30" s="15" t="s">
        <v>20</v>
      </c>
      <c r="B30" s="16">
        <v>110</v>
      </c>
      <c r="C30" s="16">
        <v>0.59090909090909094</v>
      </c>
    </row>
    <row r="31" spans="1:3" x14ac:dyDescent="0.25">
      <c r="A31" s="15" t="s">
        <v>24</v>
      </c>
      <c r="B31" s="16">
        <v>46</v>
      </c>
      <c r="C31" s="16">
        <v>0.58695652173913049</v>
      </c>
    </row>
    <row r="32" spans="1:3" x14ac:dyDescent="0.25">
      <c r="A32" s="15" t="s">
        <v>22</v>
      </c>
      <c r="B32" s="16">
        <v>325</v>
      </c>
      <c r="C32" s="16">
        <v>0.58461538461538465</v>
      </c>
    </row>
    <row r="33" spans="1:3" x14ac:dyDescent="0.25">
      <c r="A33" s="15" t="s">
        <v>21</v>
      </c>
      <c r="B33" s="16">
        <v>73</v>
      </c>
      <c r="C33" s="16">
        <v>0.56164383561643838</v>
      </c>
    </row>
    <row r="34" spans="1:3" x14ac:dyDescent="0.25">
      <c r="A34" s="15" t="s">
        <v>5</v>
      </c>
      <c r="B34" s="16">
        <v>98</v>
      </c>
      <c r="C34" s="16">
        <v>0.47959183673469385</v>
      </c>
    </row>
    <row r="35" spans="1:3" x14ac:dyDescent="0.25">
      <c r="A35" s="15" t="s">
        <v>4</v>
      </c>
      <c r="B35" s="16">
        <v>107</v>
      </c>
      <c r="C35" s="16">
        <v>0.46728971962616822</v>
      </c>
    </row>
    <row r="36" spans="1:3" x14ac:dyDescent="0.25">
      <c r="A36" s="15" t="s">
        <v>27</v>
      </c>
      <c r="B36" s="16">
        <v>25</v>
      </c>
      <c r="C36" s="16">
        <v>0.44</v>
      </c>
    </row>
    <row r="37" spans="1:3" x14ac:dyDescent="0.25">
      <c r="A37" s="15" t="s">
        <v>17</v>
      </c>
      <c r="B37" s="16">
        <v>212</v>
      </c>
      <c r="C37" s="16">
        <v>0.41509433962264153</v>
      </c>
    </row>
    <row r="38" spans="1:3" x14ac:dyDescent="0.25">
      <c r="A38" s="15" t="s">
        <v>12</v>
      </c>
      <c r="B38" s="16">
        <v>20</v>
      </c>
      <c r="C38" s="16">
        <v>0.15</v>
      </c>
    </row>
    <row r="39" spans="1:3" x14ac:dyDescent="0.25">
      <c r="A39" s="15" t="s">
        <v>16</v>
      </c>
      <c r="B39" s="16">
        <v>0</v>
      </c>
      <c r="C39" s="16" t="e">
        <v>#DIV/0!</v>
      </c>
    </row>
    <row r="40" spans="1:3" x14ac:dyDescent="0.25">
      <c r="A40" s="15" t="s">
        <v>59</v>
      </c>
      <c r="B40" s="16">
        <v>11299</v>
      </c>
      <c r="C40" s="16" t="e">
        <v>#DIV/0!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B36" sqref="B36"/>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CLEP</vt:lpstr>
      <vt:lpstr>CLEP Pivot</vt:lpstr>
      <vt:lpstr>Chart Attempts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Keneson</dc:creator>
  <cp:lastModifiedBy>Matt Keneson</cp:lastModifiedBy>
  <dcterms:created xsi:type="dcterms:W3CDTF">2018-09-19T18:53:18Z</dcterms:created>
  <dcterms:modified xsi:type="dcterms:W3CDTF">2021-11-03T21:37:00Z</dcterms:modified>
</cp:coreProperties>
</file>